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108\OneDrive\Рабочий стол\"/>
    </mc:Choice>
  </mc:AlternateContent>
  <bookViews>
    <workbookView xWindow="-105" yWindow="-105" windowWidth="23250" windowHeight="12450" tabRatio="599"/>
  </bookViews>
  <sheets>
    <sheet name="КПУ 2025-2026" sheetId="3" r:id="rId1"/>
  </sheets>
  <definedNames>
    <definedName name="_xlnm._FilterDatabase" localSheetId="0" hidden="1">'КПУ 2025-2026'!$A$20:$BG$229</definedName>
    <definedName name="Z_DCE12C95_912F_4059_AD29_7CEFBE2765E5_.wvu.FilterData" localSheetId="0" hidden="1">'КПУ 2025-2026'!$A$20:$IF$216</definedName>
    <definedName name="Z_DCE12C95_912F_4059_AD29_7CEFBE2765E5_.wvu.PrintArea" localSheetId="0" hidden="1">'КПУ 2025-2026'!$D$1:$BG$217</definedName>
    <definedName name="_xlnm.Print_Area" localSheetId="0">'КПУ 2025-2026'!$D$1:$BG$228</definedName>
  </definedNames>
  <calcPr calcId="152511"/>
  <customWorkbookViews>
    <customWorkbookView name="kvn - Личное представление" guid="{DCE12C95-912F-4059-AD29-7CEFBE2765E5}" mergeInterval="0" personalView="1" maximized="1" windowWidth="1020" windowHeight="576" tabRatio="327" activeSheetId="3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O64" i="3" l="1"/>
  <c r="BN64" i="3"/>
  <c r="BM64" i="3"/>
  <c r="BL64" i="3"/>
  <c r="BK64" i="3"/>
  <c r="BJ64" i="3"/>
  <c r="BI64" i="3"/>
  <c r="BO37" i="3"/>
  <c r="BN37" i="3"/>
  <c r="BM37" i="3"/>
  <c r="BL37" i="3"/>
  <c r="BK37" i="3"/>
  <c r="BJ37" i="3"/>
  <c r="BI37" i="3"/>
  <c r="BP64" i="3" l="1"/>
  <c r="BP37" i="3"/>
  <c r="BO60" i="3"/>
  <c r="BN60" i="3"/>
  <c r="BM60" i="3"/>
  <c r="BL60" i="3"/>
  <c r="BK60" i="3"/>
  <c r="BJ60" i="3"/>
  <c r="BI60" i="3"/>
  <c r="BP60" i="3" l="1"/>
  <c r="BO104" i="3"/>
  <c r="BN104" i="3"/>
  <c r="BM104" i="3"/>
  <c r="BL104" i="3"/>
  <c r="BK104" i="3"/>
  <c r="BJ104" i="3"/>
  <c r="BI104" i="3"/>
  <c r="BP104" i="3" l="1"/>
  <c r="BO103" i="3" l="1"/>
  <c r="BN103" i="3"/>
  <c r="BM103" i="3"/>
  <c r="BL103" i="3"/>
  <c r="BK103" i="3"/>
  <c r="BJ103" i="3"/>
  <c r="BI103" i="3"/>
  <c r="BP103" i="3" l="1"/>
  <c r="BO87" i="3" l="1"/>
  <c r="BN87" i="3"/>
  <c r="BM87" i="3"/>
  <c r="BL87" i="3"/>
  <c r="BK87" i="3"/>
  <c r="BJ87" i="3"/>
  <c r="BI87" i="3"/>
  <c r="BO76" i="3"/>
  <c r="BN76" i="3"/>
  <c r="BM76" i="3"/>
  <c r="BL76" i="3"/>
  <c r="BK76" i="3"/>
  <c r="BJ76" i="3"/>
  <c r="BI76" i="3"/>
  <c r="BO86" i="3"/>
  <c r="BN86" i="3"/>
  <c r="BM86" i="3"/>
  <c r="BL86" i="3"/>
  <c r="BK86" i="3"/>
  <c r="BJ86" i="3"/>
  <c r="BI86" i="3"/>
  <c r="BO75" i="3"/>
  <c r="BN75" i="3"/>
  <c r="BM75" i="3"/>
  <c r="BL75" i="3"/>
  <c r="BK75" i="3"/>
  <c r="BJ75" i="3"/>
  <c r="BI75" i="3"/>
  <c r="BO57" i="3"/>
  <c r="BN57" i="3"/>
  <c r="BM57" i="3"/>
  <c r="BL57" i="3"/>
  <c r="BK57" i="3"/>
  <c r="BJ57" i="3"/>
  <c r="BI57" i="3"/>
  <c r="BO44" i="3"/>
  <c r="BN44" i="3"/>
  <c r="BM44" i="3"/>
  <c r="BL44" i="3"/>
  <c r="BK44" i="3"/>
  <c r="BJ44" i="3"/>
  <c r="BI44" i="3"/>
  <c r="BO34" i="3"/>
  <c r="BN34" i="3"/>
  <c r="BM34" i="3"/>
  <c r="BL34" i="3"/>
  <c r="BK34" i="3"/>
  <c r="BJ34" i="3"/>
  <c r="BI34" i="3"/>
  <c r="BO24" i="3"/>
  <c r="BN24" i="3"/>
  <c r="BM24" i="3"/>
  <c r="BL24" i="3"/>
  <c r="BK24" i="3"/>
  <c r="BJ24" i="3"/>
  <c r="BI24" i="3"/>
  <c r="BP76" i="3" l="1"/>
  <c r="BP87" i="3"/>
  <c r="BP75" i="3"/>
  <c r="BP86" i="3"/>
  <c r="BP57" i="3"/>
  <c r="BP44" i="3"/>
  <c r="BP34" i="3"/>
  <c r="BP24" i="3"/>
  <c r="BM22" i="3"/>
  <c r="BM23" i="3"/>
  <c r="BM25" i="3"/>
  <c r="BM26" i="3"/>
  <c r="BM27" i="3"/>
  <c r="BM28" i="3"/>
  <c r="BM29" i="3"/>
  <c r="BM30" i="3"/>
  <c r="BM31" i="3"/>
  <c r="BM32" i="3"/>
  <c r="BM33" i="3"/>
  <c r="BM35" i="3"/>
  <c r="BM36" i="3"/>
  <c r="BM38" i="3"/>
  <c r="BM39" i="3"/>
  <c r="BM40" i="3"/>
  <c r="BM41" i="3"/>
  <c r="BM42" i="3"/>
  <c r="BM43" i="3"/>
  <c r="BM45" i="3"/>
  <c r="BM46" i="3"/>
  <c r="BM47" i="3"/>
  <c r="BM48" i="3"/>
  <c r="BM49" i="3"/>
  <c r="BM50" i="3"/>
  <c r="BM51" i="3"/>
  <c r="BM52" i="3"/>
  <c r="BM53" i="3"/>
  <c r="BM54" i="3"/>
  <c r="BM55" i="3"/>
  <c r="BM56" i="3"/>
  <c r="BM58" i="3"/>
  <c r="BM59" i="3"/>
  <c r="BM61" i="3"/>
  <c r="BM62" i="3"/>
  <c r="BM63" i="3"/>
  <c r="BM65" i="3"/>
  <c r="BM66" i="3"/>
  <c r="BM67" i="3"/>
  <c r="BM68" i="3"/>
  <c r="BM69" i="3"/>
  <c r="BM70" i="3"/>
  <c r="BM71" i="3"/>
  <c r="BM72" i="3"/>
  <c r="BM73" i="3"/>
  <c r="BM74" i="3"/>
  <c r="BM77" i="3"/>
  <c r="BM78" i="3"/>
  <c r="BM79" i="3"/>
  <c r="BM80" i="3"/>
  <c r="BM81" i="3"/>
  <c r="BM82" i="3"/>
  <c r="BM83" i="3"/>
  <c r="BM84" i="3"/>
  <c r="BM85" i="3"/>
  <c r="BM88" i="3"/>
  <c r="BM89" i="3"/>
  <c r="BM90" i="3"/>
  <c r="BM91" i="3"/>
  <c r="BM92" i="3"/>
  <c r="BM93" i="3"/>
  <c r="BM94" i="3"/>
  <c r="BM95" i="3"/>
  <c r="BM96" i="3"/>
  <c r="BM97" i="3"/>
  <c r="BM98" i="3"/>
  <c r="BM99" i="3"/>
  <c r="BM100" i="3"/>
  <c r="BM101" i="3"/>
  <c r="BM102" i="3"/>
  <c r="BM105" i="3"/>
  <c r="BI22" i="3"/>
  <c r="BJ22" i="3"/>
  <c r="BK22" i="3"/>
  <c r="BL22" i="3"/>
  <c r="BN22" i="3"/>
  <c r="BO22" i="3"/>
  <c r="BI23" i="3"/>
  <c r="BJ23" i="3"/>
  <c r="BK23" i="3"/>
  <c r="BL23" i="3"/>
  <c r="BN23" i="3"/>
  <c r="BO23" i="3"/>
  <c r="BI25" i="3"/>
  <c r="BJ25" i="3"/>
  <c r="BK25" i="3"/>
  <c r="BL25" i="3"/>
  <c r="BN25" i="3"/>
  <c r="BO25" i="3"/>
  <c r="BI26" i="3"/>
  <c r="BJ26" i="3"/>
  <c r="BK26" i="3"/>
  <c r="BL26" i="3"/>
  <c r="BN26" i="3"/>
  <c r="BO26" i="3"/>
  <c r="BI27" i="3"/>
  <c r="BJ27" i="3"/>
  <c r="BK27" i="3"/>
  <c r="BL27" i="3"/>
  <c r="BN27" i="3"/>
  <c r="BO27" i="3"/>
  <c r="BI28" i="3"/>
  <c r="BJ28" i="3"/>
  <c r="BK28" i="3"/>
  <c r="BL28" i="3"/>
  <c r="BN28" i="3"/>
  <c r="BO28" i="3"/>
  <c r="BI29" i="3"/>
  <c r="BJ29" i="3"/>
  <c r="BK29" i="3"/>
  <c r="BL29" i="3"/>
  <c r="BN29" i="3"/>
  <c r="BO29" i="3"/>
  <c r="BI30" i="3"/>
  <c r="BJ30" i="3"/>
  <c r="BK30" i="3"/>
  <c r="BL30" i="3"/>
  <c r="BN30" i="3"/>
  <c r="BO30" i="3"/>
  <c r="BI31" i="3"/>
  <c r="BJ31" i="3"/>
  <c r="BK31" i="3"/>
  <c r="BL31" i="3"/>
  <c r="BN31" i="3"/>
  <c r="BO31" i="3"/>
  <c r="BI32" i="3"/>
  <c r="BJ32" i="3"/>
  <c r="BK32" i="3"/>
  <c r="BL32" i="3"/>
  <c r="BN32" i="3"/>
  <c r="BO32" i="3"/>
  <c r="BI33" i="3"/>
  <c r="BJ33" i="3"/>
  <c r="BK33" i="3"/>
  <c r="BL33" i="3"/>
  <c r="BN33" i="3"/>
  <c r="BO33" i="3"/>
  <c r="BI35" i="3"/>
  <c r="BJ35" i="3"/>
  <c r="BK35" i="3"/>
  <c r="BL35" i="3"/>
  <c r="BN35" i="3"/>
  <c r="BO35" i="3"/>
  <c r="BI36" i="3"/>
  <c r="BJ36" i="3"/>
  <c r="BK36" i="3"/>
  <c r="BL36" i="3"/>
  <c r="BN36" i="3"/>
  <c r="BO36" i="3"/>
  <c r="BI38" i="3"/>
  <c r="BJ38" i="3"/>
  <c r="BK38" i="3"/>
  <c r="BL38" i="3"/>
  <c r="BN38" i="3"/>
  <c r="BO38" i="3"/>
  <c r="BI39" i="3"/>
  <c r="BJ39" i="3"/>
  <c r="BK39" i="3"/>
  <c r="BL39" i="3"/>
  <c r="BN39" i="3"/>
  <c r="BO39" i="3"/>
  <c r="BI40" i="3"/>
  <c r="BJ40" i="3"/>
  <c r="BK40" i="3"/>
  <c r="BL40" i="3"/>
  <c r="BN40" i="3"/>
  <c r="BO40" i="3"/>
  <c r="BI41" i="3"/>
  <c r="BJ41" i="3"/>
  <c r="BK41" i="3"/>
  <c r="BL41" i="3"/>
  <c r="BN41" i="3"/>
  <c r="BO41" i="3"/>
  <c r="BI42" i="3"/>
  <c r="BJ42" i="3"/>
  <c r="BK42" i="3"/>
  <c r="BL42" i="3"/>
  <c r="BN42" i="3"/>
  <c r="BO42" i="3"/>
  <c r="BI43" i="3"/>
  <c r="BJ43" i="3"/>
  <c r="BK43" i="3"/>
  <c r="BL43" i="3"/>
  <c r="BN43" i="3"/>
  <c r="BO43" i="3"/>
  <c r="BI45" i="3"/>
  <c r="BJ45" i="3"/>
  <c r="BK45" i="3"/>
  <c r="BL45" i="3"/>
  <c r="BN45" i="3"/>
  <c r="BO45" i="3"/>
  <c r="BI46" i="3"/>
  <c r="BJ46" i="3"/>
  <c r="BK46" i="3"/>
  <c r="BL46" i="3"/>
  <c r="BN46" i="3"/>
  <c r="BO46" i="3"/>
  <c r="BI47" i="3"/>
  <c r="BJ47" i="3"/>
  <c r="BK47" i="3"/>
  <c r="BL47" i="3"/>
  <c r="BN47" i="3"/>
  <c r="BO47" i="3"/>
  <c r="BI48" i="3"/>
  <c r="BJ48" i="3"/>
  <c r="BK48" i="3"/>
  <c r="BL48" i="3"/>
  <c r="BN48" i="3"/>
  <c r="BO48" i="3"/>
  <c r="BI49" i="3"/>
  <c r="BJ49" i="3"/>
  <c r="BK49" i="3"/>
  <c r="BL49" i="3"/>
  <c r="BN49" i="3"/>
  <c r="BO49" i="3"/>
  <c r="BI50" i="3"/>
  <c r="BJ50" i="3"/>
  <c r="BK50" i="3"/>
  <c r="BL50" i="3"/>
  <c r="BN50" i="3"/>
  <c r="BO50" i="3"/>
  <c r="BI51" i="3"/>
  <c r="BJ51" i="3"/>
  <c r="BK51" i="3"/>
  <c r="BL51" i="3"/>
  <c r="BN51" i="3"/>
  <c r="BO51" i="3"/>
  <c r="BI52" i="3"/>
  <c r="BJ52" i="3"/>
  <c r="BK52" i="3"/>
  <c r="BL52" i="3"/>
  <c r="BN52" i="3"/>
  <c r="BO52" i="3"/>
  <c r="BI53" i="3"/>
  <c r="BJ53" i="3"/>
  <c r="BK53" i="3"/>
  <c r="BL53" i="3"/>
  <c r="BN53" i="3"/>
  <c r="BO53" i="3"/>
  <c r="BI54" i="3"/>
  <c r="BJ54" i="3"/>
  <c r="BK54" i="3"/>
  <c r="BL54" i="3"/>
  <c r="BN54" i="3"/>
  <c r="BO54" i="3"/>
  <c r="BI55" i="3"/>
  <c r="BJ55" i="3"/>
  <c r="BK55" i="3"/>
  <c r="BL55" i="3"/>
  <c r="BN55" i="3"/>
  <c r="BO55" i="3"/>
  <c r="BI56" i="3"/>
  <c r="BJ56" i="3"/>
  <c r="BK56" i="3"/>
  <c r="BL56" i="3"/>
  <c r="BN56" i="3"/>
  <c r="BO56" i="3"/>
  <c r="BI58" i="3"/>
  <c r="BJ58" i="3"/>
  <c r="BK58" i="3"/>
  <c r="BL58" i="3"/>
  <c r="BN58" i="3"/>
  <c r="BO58" i="3"/>
  <c r="BI59" i="3"/>
  <c r="BJ59" i="3"/>
  <c r="BK59" i="3"/>
  <c r="BL59" i="3"/>
  <c r="BN59" i="3"/>
  <c r="BO59" i="3"/>
  <c r="BI61" i="3"/>
  <c r="BJ61" i="3"/>
  <c r="BK61" i="3"/>
  <c r="BL61" i="3"/>
  <c r="BN61" i="3"/>
  <c r="BO61" i="3"/>
  <c r="BI63" i="3"/>
  <c r="BJ63" i="3"/>
  <c r="BK63" i="3"/>
  <c r="BL63" i="3"/>
  <c r="BN63" i="3"/>
  <c r="BO63" i="3"/>
  <c r="BI65" i="3"/>
  <c r="BJ65" i="3"/>
  <c r="BK65" i="3"/>
  <c r="BL65" i="3"/>
  <c r="BN65" i="3"/>
  <c r="BO65" i="3"/>
  <c r="BI66" i="3"/>
  <c r="BJ66" i="3"/>
  <c r="BK66" i="3"/>
  <c r="BL66" i="3"/>
  <c r="BN66" i="3"/>
  <c r="BO66" i="3"/>
  <c r="BI67" i="3"/>
  <c r="BJ67" i="3"/>
  <c r="BK67" i="3"/>
  <c r="BL67" i="3"/>
  <c r="BN67" i="3"/>
  <c r="BO67" i="3"/>
  <c r="BI68" i="3"/>
  <c r="BJ68" i="3"/>
  <c r="BK68" i="3"/>
  <c r="BL68" i="3"/>
  <c r="BN68" i="3"/>
  <c r="BO68" i="3"/>
  <c r="BI69" i="3"/>
  <c r="BJ69" i="3"/>
  <c r="BK69" i="3"/>
  <c r="BL69" i="3"/>
  <c r="BN69" i="3"/>
  <c r="BO69" i="3"/>
  <c r="BI70" i="3"/>
  <c r="BJ70" i="3"/>
  <c r="BK70" i="3"/>
  <c r="BL70" i="3"/>
  <c r="BN70" i="3"/>
  <c r="BO70" i="3"/>
  <c r="BI71" i="3"/>
  <c r="BJ71" i="3"/>
  <c r="BK71" i="3"/>
  <c r="BL71" i="3"/>
  <c r="BN71" i="3"/>
  <c r="BO71" i="3"/>
  <c r="BI72" i="3"/>
  <c r="BJ72" i="3"/>
  <c r="BK72" i="3"/>
  <c r="BL72" i="3"/>
  <c r="BN72" i="3"/>
  <c r="BO72" i="3"/>
  <c r="BI73" i="3"/>
  <c r="BJ73" i="3"/>
  <c r="BK73" i="3"/>
  <c r="BL73" i="3"/>
  <c r="BN73" i="3"/>
  <c r="BO73" i="3"/>
  <c r="BI74" i="3"/>
  <c r="BJ74" i="3"/>
  <c r="BK74" i="3"/>
  <c r="BL74" i="3"/>
  <c r="BN74" i="3"/>
  <c r="BO74" i="3"/>
  <c r="BI77" i="3"/>
  <c r="BJ77" i="3"/>
  <c r="BK77" i="3"/>
  <c r="BL77" i="3"/>
  <c r="BN77" i="3"/>
  <c r="BO77" i="3"/>
  <c r="BI78" i="3"/>
  <c r="BJ78" i="3"/>
  <c r="BK78" i="3"/>
  <c r="BL78" i="3"/>
  <c r="BN78" i="3"/>
  <c r="BO78" i="3"/>
  <c r="BI79" i="3"/>
  <c r="BJ79" i="3"/>
  <c r="BK79" i="3"/>
  <c r="BL79" i="3"/>
  <c r="BN79" i="3"/>
  <c r="BO79" i="3"/>
  <c r="BI80" i="3"/>
  <c r="BJ80" i="3"/>
  <c r="BK80" i="3"/>
  <c r="BL80" i="3"/>
  <c r="BN80" i="3"/>
  <c r="BO80" i="3"/>
  <c r="BI81" i="3"/>
  <c r="BJ81" i="3"/>
  <c r="BK81" i="3"/>
  <c r="BL81" i="3"/>
  <c r="BN81" i="3"/>
  <c r="BO81" i="3"/>
  <c r="BI82" i="3"/>
  <c r="BJ82" i="3"/>
  <c r="BK82" i="3"/>
  <c r="BL82" i="3"/>
  <c r="BN82" i="3"/>
  <c r="BO82" i="3"/>
  <c r="BI83" i="3"/>
  <c r="BJ83" i="3"/>
  <c r="BK83" i="3"/>
  <c r="BL83" i="3"/>
  <c r="BN83" i="3"/>
  <c r="BO83" i="3"/>
  <c r="BI84" i="3"/>
  <c r="BJ84" i="3"/>
  <c r="BK84" i="3"/>
  <c r="BL84" i="3"/>
  <c r="BN84" i="3"/>
  <c r="BO84" i="3"/>
  <c r="BI85" i="3"/>
  <c r="BJ85" i="3"/>
  <c r="BK85" i="3"/>
  <c r="BL85" i="3"/>
  <c r="BN85" i="3"/>
  <c r="BO85" i="3"/>
  <c r="BI88" i="3"/>
  <c r="BJ88" i="3"/>
  <c r="BK88" i="3"/>
  <c r="BL88" i="3"/>
  <c r="BN88" i="3"/>
  <c r="BO88" i="3"/>
  <c r="BI89" i="3"/>
  <c r="BJ89" i="3"/>
  <c r="BK89" i="3"/>
  <c r="BL89" i="3"/>
  <c r="BN89" i="3"/>
  <c r="BO89" i="3"/>
  <c r="BI90" i="3"/>
  <c r="BJ90" i="3"/>
  <c r="BK90" i="3"/>
  <c r="BL90" i="3"/>
  <c r="BN90" i="3"/>
  <c r="BO90" i="3"/>
  <c r="BI91" i="3"/>
  <c r="BJ91" i="3"/>
  <c r="BK91" i="3"/>
  <c r="BL91" i="3"/>
  <c r="BN91" i="3"/>
  <c r="BO91" i="3"/>
  <c r="BI92" i="3"/>
  <c r="BJ92" i="3"/>
  <c r="BK92" i="3"/>
  <c r="BL92" i="3"/>
  <c r="BN92" i="3"/>
  <c r="BO92" i="3"/>
  <c r="BI93" i="3"/>
  <c r="BJ93" i="3"/>
  <c r="BK93" i="3"/>
  <c r="BL93" i="3"/>
  <c r="BN93" i="3"/>
  <c r="BO93" i="3"/>
  <c r="BI94" i="3"/>
  <c r="BJ94" i="3"/>
  <c r="BK94" i="3"/>
  <c r="BL94" i="3"/>
  <c r="BN94" i="3"/>
  <c r="BO94" i="3"/>
  <c r="BI95" i="3"/>
  <c r="BJ95" i="3"/>
  <c r="BK95" i="3"/>
  <c r="BL95" i="3"/>
  <c r="BN95" i="3"/>
  <c r="BO95" i="3"/>
  <c r="BI96" i="3"/>
  <c r="BJ96" i="3"/>
  <c r="BK96" i="3"/>
  <c r="BL96" i="3"/>
  <c r="BN96" i="3"/>
  <c r="BO96" i="3"/>
  <c r="BI97" i="3"/>
  <c r="BJ97" i="3"/>
  <c r="BK97" i="3"/>
  <c r="BL97" i="3"/>
  <c r="BN97" i="3"/>
  <c r="BO97" i="3"/>
  <c r="BI98" i="3"/>
  <c r="BJ98" i="3"/>
  <c r="BK98" i="3"/>
  <c r="BL98" i="3"/>
  <c r="BN98" i="3"/>
  <c r="BO98" i="3"/>
  <c r="BI99" i="3"/>
  <c r="BJ99" i="3"/>
  <c r="BK99" i="3"/>
  <c r="BL99" i="3"/>
  <c r="BN99" i="3"/>
  <c r="BO99" i="3"/>
  <c r="BO62" i="3"/>
  <c r="BN62" i="3"/>
  <c r="BL62" i="3"/>
  <c r="BK62" i="3"/>
  <c r="BJ62" i="3"/>
  <c r="BI62" i="3"/>
  <c r="BF204" i="3" l="1"/>
  <c r="BF111" i="3"/>
  <c r="BO105" i="3" l="1"/>
  <c r="BN105" i="3"/>
  <c r="BL105" i="3"/>
  <c r="BK105" i="3"/>
  <c r="BO102" i="3"/>
  <c r="BN102" i="3"/>
  <c r="BL102" i="3"/>
  <c r="BK102" i="3"/>
  <c r="BO101" i="3"/>
  <c r="BN101" i="3"/>
  <c r="BL101" i="3"/>
  <c r="BK101" i="3"/>
  <c r="BO100" i="3"/>
  <c r="BN100" i="3"/>
  <c r="BL100" i="3"/>
  <c r="BK100" i="3"/>
  <c r="BP27" i="3" l="1"/>
  <c r="BP28" i="3"/>
  <c r="BP74" i="3"/>
  <c r="BP79" i="3"/>
  <c r="BP81" i="3"/>
  <c r="BP25" i="3"/>
  <c r="BP80" i="3"/>
  <c r="BP77" i="3"/>
  <c r="BP72" i="3"/>
  <c r="BP26" i="3"/>
  <c r="BP73" i="3"/>
  <c r="BP78" i="3"/>
  <c r="BP71" i="3" l="1"/>
  <c r="BP33" i="3" l="1"/>
  <c r="BP32" i="3"/>
  <c r="BP68" i="3" l="1"/>
  <c r="BP65" i="3"/>
  <c r="BP39" i="3" l="1"/>
  <c r="BP82" i="3"/>
  <c r="BP84" i="3" l="1"/>
  <c r="BP94" i="3" l="1"/>
  <c r="BP96" i="3" l="1"/>
  <c r="BI100" i="3"/>
  <c r="BJ100" i="3"/>
  <c r="BI101" i="3"/>
  <c r="BJ101" i="3"/>
  <c r="BI102" i="3"/>
  <c r="BJ102" i="3"/>
  <c r="BI105" i="3"/>
  <c r="BJ105" i="3"/>
  <c r="BP51" i="3"/>
  <c r="BP99" i="3" l="1"/>
  <c r="BP98" i="3"/>
  <c r="BP101" i="3"/>
  <c r="BP97" i="3"/>
  <c r="BP105" i="3"/>
  <c r="BP102" i="3"/>
  <c r="BP95" i="3"/>
  <c r="BP100" i="3"/>
  <c r="BP46" i="3"/>
  <c r="BP83" i="3" l="1"/>
  <c r="BP91" i="3"/>
  <c r="BP93" i="3" l="1"/>
  <c r="BP85" i="3"/>
  <c r="BP59" i="3"/>
  <c r="BP92" i="3" l="1"/>
  <c r="BP49" i="3" l="1"/>
  <c r="BP40" i="3" l="1"/>
  <c r="BP89" i="3"/>
  <c r="BP88" i="3" l="1"/>
  <c r="BP90" i="3"/>
  <c r="K204" i="3"/>
  <c r="L204" i="3"/>
  <c r="M204" i="3"/>
  <c r="N204" i="3"/>
  <c r="O204" i="3"/>
  <c r="P204" i="3"/>
  <c r="Q204" i="3"/>
  <c r="R204" i="3"/>
  <c r="S204" i="3"/>
  <c r="T204" i="3"/>
  <c r="U204" i="3"/>
  <c r="V204" i="3"/>
  <c r="W204" i="3"/>
  <c r="X204" i="3"/>
  <c r="Y204" i="3"/>
  <c r="Z204" i="3"/>
  <c r="AA204" i="3"/>
  <c r="AB204" i="3"/>
  <c r="AC204" i="3"/>
  <c r="AD204" i="3"/>
  <c r="AE204" i="3"/>
  <c r="AF204" i="3"/>
  <c r="AG204" i="3"/>
  <c r="AH204" i="3"/>
  <c r="AI204" i="3"/>
  <c r="AJ204" i="3"/>
  <c r="AK204" i="3"/>
  <c r="AL204" i="3"/>
  <c r="AM204" i="3"/>
  <c r="AN204" i="3"/>
  <c r="AO204" i="3"/>
  <c r="AP204" i="3"/>
  <c r="AQ204" i="3"/>
  <c r="AR204" i="3"/>
  <c r="AS204" i="3"/>
  <c r="AT204" i="3"/>
  <c r="AU204" i="3"/>
  <c r="AV204" i="3"/>
  <c r="AW204" i="3"/>
  <c r="AX204" i="3"/>
  <c r="AY204" i="3"/>
  <c r="G204" i="3"/>
  <c r="H204" i="3"/>
  <c r="I204" i="3"/>
  <c r="J204" i="3"/>
  <c r="AK111" i="3"/>
  <c r="AL111" i="3"/>
  <c r="AM111" i="3"/>
  <c r="AN111" i="3"/>
  <c r="AO111" i="3"/>
  <c r="AP111" i="3"/>
  <c r="AQ111" i="3"/>
  <c r="AR111" i="3"/>
  <c r="AS111" i="3"/>
  <c r="AT111" i="3"/>
  <c r="AU111" i="3"/>
  <c r="AV111" i="3"/>
  <c r="AW111" i="3"/>
  <c r="AJ111" i="3"/>
  <c r="AI111" i="3"/>
  <c r="AH111" i="3"/>
  <c r="AG111" i="3"/>
  <c r="AF111" i="3"/>
  <c r="AE111" i="3"/>
  <c r="AD111" i="3"/>
  <c r="AC111" i="3"/>
  <c r="AB111" i="3"/>
  <c r="AA111" i="3"/>
  <c r="Z111" i="3"/>
  <c r="Y111" i="3"/>
  <c r="X111" i="3"/>
  <c r="W111" i="3"/>
  <c r="V111" i="3"/>
  <c r="U111" i="3"/>
  <c r="T111" i="3"/>
  <c r="S111" i="3"/>
  <c r="R111" i="3"/>
  <c r="Q111" i="3"/>
  <c r="P111" i="3"/>
  <c r="O111" i="3"/>
  <c r="N111" i="3"/>
  <c r="M111" i="3"/>
  <c r="L111" i="3"/>
  <c r="K111" i="3"/>
  <c r="J111" i="3"/>
  <c r="I111" i="3"/>
  <c r="H111" i="3"/>
  <c r="G111" i="3"/>
  <c r="BP58" i="3" l="1"/>
  <c r="BP43" i="3" l="1"/>
  <c r="BG204" i="3"/>
  <c r="BE204" i="3"/>
  <c r="BD204" i="3"/>
  <c r="BC204" i="3"/>
  <c r="BB204" i="3"/>
  <c r="BA204" i="3"/>
  <c r="AZ204" i="3"/>
  <c r="BD111" i="3"/>
  <c r="BE111" i="3"/>
  <c r="AY111" i="3"/>
  <c r="AZ111" i="3"/>
  <c r="BA111" i="3"/>
  <c r="BB111" i="3"/>
  <c r="BC111" i="3"/>
  <c r="AX111" i="3"/>
  <c r="BP61" i="3"/>
  <c r="G109" i="3"/>
  <c r="BP47" i="3"/>
  <c r="BP48" i="3"/>
  <c r="BP62" i="3"/>
  <c r="BP55" i="3"/>
  <c r="BG111" i="3"/>
  <c r="G116" i="3"/>
  <c r="H116" i="3" s="1"/>
  <c r="I116" i="3" s="1"/>
  <c r="H15" i="3"/>
  <c r="H109" i="3" s="1"/>
  <c r="BP45" i="3"/>
  <c r="BP54" i="3"/>
  <c r="BP66" i="3"/>
  <c r="BP67" i="3"/>
  <c r="BP56" i="3"/>
  <c r="G232" i="3"/>
  <c r="H232" i="3" s="1"/>
  <c r="I232" i="3" s="1"/>
  <c r="J232" i="3" s="1"/>
  <c r="K232" i="3" s="1"/>
  <c r="L232" i="3" s="1"/>
  <c r="M232" i="3" s="1"/>
  <c r="N232" i="3" s="1"/>
  <c r="O232" i="3" s="1"/>
  <c r="P232" i="3" s="1"/>
  <c r="Q232" i="3" s="1"/>
  <c r="R232" i="3" s="1"/>
  <c r="S232" i="3" s="1"/>
  <c r="T232" i="3" s="1"/>
  <c r="U232" i="3" s="1"/>
  <c r="V232" i="3" s="1"/>
  <c r="W232" i="3" s="1"/>
  <c r="X232" i="3" s="1"/>
  <c r="Y232" i="3" s="1"/>
  <c r="Z232" i="3" s="1"/>
  <c r="AA232" i="3" s="1"/>
  <c r="AB232" i="3" s="1"/>
  <c r="AC232" i="3" s="1"/>
  <c r="AD232" i="3" s="1"/>
  <c r="BP29" i="3" l="1"/>
  <c r="BP23" i="3"/>
  <c r="BP70" i="3"/>
  <c r="BP31" i="3"/>
  <c r="BP41" i="3"/>
  <c r="BP38" i="3"/>
  <c r="BP22" i="3"/>
  <c r="BP52" i="3"/>
  <c r="BP63" i="3"/>
  <c r="BP42" i="3"/>
  <c r="BP50" i="3"/>
  <c r="BP35" i="3"/>
  <c r="BP36" i="3"/>
  <c r="BP30" i="3"/>
  <c r="BP69" i="3"/>
  <c r="BP53" i="3"/>
  <c r="AE232" i="3"/>
  <c r="AF232" i="3" s="1"/>
  <c r="AG232" i="3" s="1"/>
  <c r="AH232" i="3" s="1"/>
  <c r="AI232" i="3" s="1"/>
  <c r="AJ232" i="3" s="1"/>
  <c r="AK232" i="3" s="1"/>
  <c r="AL232" i="3" s="1"/>
  <c r="AM232" i="3" s="1"/>
  <c r="AN232" i="3" s="1"/>
  <c r="AO232" i="3" s="1"/>
  <c r="AP232" i="3" s="1"/>
  <c r="AQ232" i="3" s="1"/>
  <c r="AR232" i="3" s="1"/>
  <c r="AS232" i="3" s="1"/>
  <c r="AT232" i="3" s="1"/>
  <c r="AU232" i="3" s="1"/>
  <c r="AV232" i="3" s="1"/>
  <c r="AW232" i="3" s="1"/>
  <c r="AX232" i="3" s="1"/>
  <c r="AY232" i="3" s="1"/>
  <c r="AZ232" i="3" s="1"/>
  <c r="BA232" i="3" s="1"/>
  <c r="BB232" i="3" s="1"/>
  <c r="BC232" i="3" s="1"/>
  <c r="BD232" i="3" s="1"/>
  <c r="BE232" i="3" s="1"/>
  <c r="BF232" i="3" s="1"/>
  <c r="BG232" i="3" s="1"/>
  <c r="BB205" i="3"/>
  <c r="I15" i="3"/>
  <c r="I109" i="3" s="1"/>
  <c r="AZ205" i="3"/>
  <c r="Y205" i="3"/>
  <c r="R205" i="3"/>
  <c r="AV205" i="3"/>
  <c r="AU205" i="3"/>
  <c r="AP205" i="3"/>
  <c r="AL205" i="3"/>
  <c r="AO205" i="3"/>
  <c r="AK205" i="3"/>
  <c r="AA205" i="3"/>
  <c r="W205" i="3"/>
  <c r="O205" i="3"/>
  <c r="L205" i="3"/>
  <c r="P205" i="3"/>
  <c r="M205" i="3"/>
  <c r="S205" i="3"/>
  <c r="X205" i="3"/>
  <c r="AM205" i="3"/>
  <c r="G205" i="3"/>
  <c r="AY205" i="3"/>
  <c r="AG205" i="3"/>
  <c r="H205" i="3"/>
  <c r="BE205" i="3"/>
  <c r="I205" i="3"/>
  <c r="AT205" i="3"/>
  <c r="AR205" i="3"/>
  <c r="AS205" i="3"/>
  <c r="AQ205" i="3"/>
  <c r="BD205" i="3"/>
  <c r="Q205" i="3"/>
  <c r="AC205" i="3"/>
  <c r="AD205" i="3"/>
  <c r="BA205" i="3"/>
  <c r="AB205" i="3"/>
  <c r="AF205" i="3"/>
  <c r="AN205" i="3"/>
  <c r="V205" i="3"/>
  <c r="N205" i="3"/>
  <c r="Z205" i="3"/>
  <c r="AE205" i="3"/>
  <c r="AX205" i="3"/>
  <c r="AH205" i="3"/>
  <c r="AJ205" i="3"/>
  <c r="AI205" i="3"/>
  <c r="J205" i="3"/>
  <c r="BC205" i="3"/>
  <c r="AW205" i="3"/>
  <c r="K205" i="3"/>
  <c r="T205" i="3"/>
  <c r="U205" i="3"/>
  <c r="J116" i="3"/>
  <c r="J15" i="3" l="1"/>
  <c r="J109" i="3" s="1"/>
  <c r="K116" i="3"/>
  <c r="K15" i="3" l="1"/>
  <c r="L15" i="3" s="1"/>
  <c r="L109" i="3" s="1"/>
  <c r="L116" i="3"/>
  <c r="K109" i="3" l="1"/>
  <c r="M15" i="3"/>
  <c r="N15" i="3" s="1"/>
  <c r="M116" i="3"/>
  <c r="M109" i="3" l="1"/>
  <c r="O15" i="3"/>
  <c r="N109" i="3"/>
  <c r="N116" i="3"/>
  <c r="O109" i="3" l="1"/>
  <c r="P15" i="3"/>
  <c r="O116" i="3"/>
  <c r="P109" i="3" l="1"/>
  <c r="Q15" i="3"/>
  <c r="P116" i="3"/>
  <c r="Q109" i="3" l="1"/>
  <c r="R15" i="3"/>
  <c r="Q116" i="3"/>
  <c r="S15" i="3" l="1"/>
  <c r="R109" i="3"/>
  <c r="R116" i="3"/>
  <c r="T15" i="3" l="1"/>
  <c r="U15" i="3" s="1"/>
  <c r="S109" i="3"/>
  <c r="S116" i="3"/>
  <c r="T109" i="3" l="1"/>
  <c r="T116" i="3"/>
  <c r="U109" i="3" l="1"/>
  <c r="V15" i="3"/>
  <c r="U116" i="3"/>
  <c r="V109" i="3" l="1"/>
  <c r="W15" i="3"/>
  <c r="V116" i="3"/>
  <c r="W109" i="3" l="1"/>
  <c r="X15" i="3"/>
  <c r="W116" i="3"/>
  <c r="Y15" i="3" l="1"/>
  <c r="X109" i="3"/>
  <c r="X116" i="3"/>
  <c r="Z15" i="3" l="1"/>
  <c r="Y109" i="3"/>
  <c r="Y116" i="3"/>
  <c r="AA15" i="3" l="1"/>
  <c r="Z109" i="3"/>
  <c r="Z116" i="3"/>
  <c r="AA109" i="3" l="1"/>
  <c r="AB15" i="3"/>
  <c r="AA116" i="3"/>
  <c r="AC15" i="3" l="1"/>
  <c r="AD15" i="3" s="1"/>
  <c r="AE15" i="3" s="1"/>
  <c r="AF15" i="3" s="1"/>
  <c r="AG15" i="3" s="1"/>
  <c r="AH15" i="3" s="1"/>
  <c r="AI15" i="3" s="1"/>
  <c r="AJ15" i="3" s="1"/>
  <c r="AK15" i="3" s="1"/>
  <c r="AL15" i="3" s="1"/>
  <c r="AM15" i="3" s="1"/>
  <c r="AB109" i="3"/>
  <c r="AC109" i="3" s="1"/>
  <c r="AD109" i="3" s="1"/>
  <c r="AE109" i="3" s="1"/>
  <c r="AF109" i="3" s="1"/>
  <c r="AG109" i="3" s="1"/>
  <c r="AH109" i="3" s="1"/>
  <c r="AI109" i="3" s="1"/>
  <c r="AJ109" i="3" s="1"/>
  <c r="AK109" i="3" s="1"/>
  <c r="AL109" i="3" s="1"/>
  <c r="AM109" i="3" s="1"/>
  <c r="AN109" i="3" s="1"/>
  <c r="AO109" i="3" s="1"/>
  <c r="AP109" i="3" s="1"/>
  <c r="AQ109" i="3" s="1"/>
  <c r="AR109" i="3" s="1"/>
  <c r="AS109" i="3" s="1"/>
  <c r="AT109" i="3" s="1"/>
  <c r="AU109" i="3" s="1"/>
  <c r="AV109" i="3" s="1"/>
  <c r="AW109" i="3" s="1"/>
  <c r="AX109" i="3" s="1"/>
  <c r="AY109" i="3" s="1"/>
  <c r="AZ109" i="3" s="1"/>
  <c r="BA109" i="3" s="1"/>
  <c r="BB109" i="3" s="1"/>
  <c r="BC109" i="3" s="1"/>
  <c r="BD109" i="3" s="1"/>
  <c r="AB116" i="3"/>
  <c r="BE109" i="3" l="1"/>
  <c r="BF109" i="3" s="1"/>
  <c r="BG109" i="3" s="1"/>
  <c r="AN15" i="3"/>
  <c r="AO15" i="3" s="1"/>
  <c r="AP15" i="3" s="1"/>
  <c r="AQ15" i="3" s="1"/>
  <c r="AR15" i="3" s="1"/>
  <c r="AS15" i="3" s="1"/>
  <c r="AT15" i="3" s="1"/>
  <c r="AU15" i="3" s="1"/>
  <c r="AV15" i="3" s="1"/>
  <c r="AW15" i="3" s="1"/>
  <c r="AX15" i="3" s="1"/>
  <c r="AY15" i="3" s="1"/>
  <c r="AZ15" i="3" s="1"/>
  <c r="BA15" i="3" s="1"/>
  <c r="BB15" i="3" s="1"/>
  <c r="BC15" i="3" s="1"/>
  <c r="BD15" i="3" s="1"/>
  <c r="AC116" i="3"/>
  <c r="BE15" i="3" l="1"/>
  <c r="BF15" i="3" s="1"/>
  <c r="BG15" i="3" s="1"/>
  <c r="AD116" i="3"/>
  <c r="AE116" i="3" l="1"/>
  <c r="AF116" i="3" l="1"/>
  <c r="AG116" i="3" l="1"/>
  <c r="AH116" i="3" s="1"/>
  <c r="AI116" i="3" s="1"/>
  <c r="AJ116" i="3" s="1"/>
  <c r="AK116" i="3" s="1"/>
  <c r="AL116" i="3" s="1"/>
  <c r="AM116" i="3" s="1"/>
  <c r="AN116" i="3" s="1"/>
  <c r="AO116" i="3" s="1"/>
  <c r="AP116" i="3" s="1"/>
  <c r="AQ116" i="3" s="1"/>
  <c r="AR116" i="3" s="1"/>
  <c r="AS116" i="3" s="1"/>
  <c r="AT116" i="3" s="1"/>
  <c r="AU116" i="3" s="1"/>
  <c r="AV116" i="3" s="1"/>
  <c r="AW116" i="3" s="1"/>
  <c r="AX116" i="3" s="1"/>
  <c r="AY116" i="3" l="1"/>
  <c r="AZ116" i="3" l="1"/>
  <c r="BA116" i="3" l="1"/>
  <c r="BB116" i="3" l="1"/>
  <c r="BC116" i="3" l="1"/>
  <c r="BD116" i="3" l="1"/>
  <c r="BE116" i="3" s="1"/>
  <c r="BF116" i="3" s="1"/>
  <c r="BG116" i="3" s="1"/>
</calcChain>
</file>

<file path=xl/comments1.xml><?xml version="1.0" encoding="utf-8"?>
<comments xmlns="http://schemas.openxmlformats.org/spreadsheetml/2006/main">
  <authors>
    <author>kvn</author>
    <author>Середа</author>
    <author>Калинина О.И.</author>
    <author>Радченко О.І.</author>
    <author>Radchenko</author>
    <author>Радченко</author>
    <author>Радченко О.И.</author>
    <author>PC-02</author>
  </authors>
  <commentList>
    <comment ref="A5" authorId="0" shapeId="0">
      <text>
        <r>
          <rPr>
            <b/>
            <sz val="16"/>
            <color indexed="81"/>
            <rFont val="Tahoma"/>
            <family val="2"/>
          </rPr>
          <t>Ненужное скрыть</t>
        </r>
      </text>
    </comment>
    <comment ref="A20" authorId="0" shapeId="0">
      <text>
        <r>
          <rPr>
            <b/>
            <sz val="16"/>
            <color indexed="81"/>
            <rFont val="Tahoma"/>
            <family val="2"/>
          </rPr>
          <t>Нажми на фильтре:
 "условие"
"содержит"
за тем букву -
 з - для ИЗСТ,
у - для ИУ,
е - для ИЕ,
ю - для ИП,
ж - для ИЖМК,
ф - для ИИФ,
ІПО - для ИПО,
іст - для ИИСТ</t>
        </r>
      </text>
    </comment>
    <comment ref="AV27" authorId="1" shapeId="0">
      <text>
        <r>
          <rPr>
            <sz val="10"/>
            <color indexed="81"/>
            <rFont val="Tahoma"/>
            <family val="2"/>
            <charset val="204"/>
          </rPr>
          <t>для Дизайну - Навчальна обмірно-аналітична практика; пленер
для МБ - Ознайомча практика</t>
        </r>
      </text>
    </comment>
    <comment ref="AW27" authorId="1" shapeId="0">
      <text>
        <r>
          <rPr>
            <sz val="10"/>
            <color indexed="81"/>
            <rFont val="Tahoma"/>
            <family val="2"/>
            <charset val="204"/>
          </rPr>
          <t>для Дизайну - Навчальна обмірно-аналітична практика; пленер
для МБ - Ознайомча практика</t>
        </r>
      </text>
    </comment>
    <comment ref="AU28" authorId="1" shapeId="0">
      <text>
        <r>
          <rPr>
            <sz val="10"/>
            <color indexed="81"/>
            <rFont val="Tahoma"/>
            <family val="2"/>
            <charset val="204"/>
          </rPr>
          <t>Геодезія (навчальна практика)</t>
        </r>
      </text>
    </comment>
    <comment ref="AV28" authorId="1" shapeId="0">
      <text>
        <r>
          <rPr>
            <sz val="10"/>
            <color indexed="81"/>
            <rFont val="Tahoma"/>
            <family val="2"/>
            <charset val="204"/>
          </rPr>
          <t>Геодезія (навчальна практика)</t>
        </r>
      </text>
    </comment>
    <comment ref="AW28" authorId="1" shapeId="0">
      <text>
        <r>
          <rPr>
            <sz val="10"/>
            <color indexed="81"/>
            <rFont val="Tahoma"/>
            <family val="2"/>
            <charset val="204"/>
          </rPr>
          <t>Геодезія (навчальна практика)</t>
        </r>
      </text>
    </comment>
    <comment ref="AX28" authorId="1" shapeId="0">
      <text>
        <r>
          <rPr>
            <sz val="10"/>
            <color indexed="81"/>
            <rFont val="Tahoma"/>
            <family val="2"/>
            <charset val="204"/>
          </rPr>
          <t>Геодезія (навчальна практика)</t>
        </r>
      </text>
    </comment>
    <comment ref="AV31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W31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V32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M35" authorId="1" shapeId="0">
      <text>
        <r>
          <rPr>
            <b/>
            <sz val="10"/>
            <color indexed="81"/>
            <rFont val="Tahoma"/>
            <family val="2"/>
            <charset val="204"/>
          </rPr>
          <t>Ознайомча практика протягом семестру</t>
        </r>
      </text>
    </comment>
    <comment ref="AN35" authorId="1" shapeId="0">
      <text>
        <r>
          <rPr>
            <b/>
            <sz val="10"/>
            <color indexed="81"/>
            <rFont val="Tahoma"/>
            <family val="2"/>
            <charset val="204"/>
          </rPr>
          <t>Ознайомча практика протягом семестру</t>
        </r>
      </text>
    </comment>
    <comment ref="BH35" authorId="0" shapeId="0">
      <text>
        <r>
          <rPr>
            <b/>
            <sz val="12"/>
            <color indexed="81"/>
            <rFont val="Tahoma"/>
            <family val="2"/>
            <charset val="204"/>
          </rPr>
          <t>Ознайомча практика: протягом 2 семестру (108 год.)</t>
        </r>
      </text>
    </comment>
    <comment ref="AV37" authorId="1" shapeId="0">
      <text>
        <r>
          <rPr>
            <sz val="10"/>
            <color indexed="81"/>
            <rFont val="Tahoma"/>
            <family val="2"/>
            <charset val="204"/>
          </rPr>
          <t>Навчальна  практика</t>
        </r>
      </text>
    </comment>
    <comment ref="AW37" authorId="1" shapeId="0">
      <text>
        <r>
          <rPr>
            <sz val="10"/>
            <color indexed="81"/>
            <rFont val="Tahoma"/>
            <family val="2"/>
            <charset val="204"/>
          </rPr>
          <t>Навчальна  практика</t>
        </r>
      </text>
    </comment>
    <comment ref="AU38" authorId="1" shapeId="0">
      <text>
        <r>
          <rPr>
            <sz val="10"/>
            <color indexed="81"/>
            <rFont val="Tahoma"/>
            <family val="2"/>
            <charset val="204"/>
          </rPr>
          <t>для ГЗ - Геодезія (навчальна практика)
для МБ - Геодезична практика</t>
        </r>
      </text>
    </comment>
    <comment ref="AV38" authorId="1" shapeId="0">
      <text>
        <r>
          <rPr>
            <sz val="10"/>
            <color indexed="81"/>
            <rFont val="Tahoma"/>
            <family val="2"/>
            <charset val="204"/>
          </rPr>
          <t>для ГЗ - Геодезія (навчальна практика)
для МБ - Геодезична практика</t>
        </r>
      </text>
    </comment>
    <comment ref="AW38" authorId="1" shapeId="0">
      <text>
        <r>
          <rPr>
            <sz val="10"/>
            <color indexed="81"/>
            <rFont val="Tahoma"/>
            <family val="2"/>
            <charset val="204"/>
          </rPr>
          <t>для ГЗ - Геодезія (навчальна практика)
для МБ - Геодезична практика</t>
        </r>
      </text>
    </comment>
    <comment ref="AX38" authorId="1" shapeId="0">
      <text>
        <r>
          <rPr>
            <sz val="10"/>
            <color indexed="81"/>
            <rFont val="Tahoma"/>
            <family val="2"/>
            <charset val="204"/>
          </rPr>
          <t>для ГЗ - Геодезія (навчальна практика)
для МБ - Геодезична практика</t>
        </r>
      </text>
    </comment>
    <comment ref="AV39" authorId="1" shapeId="0">
      <text>
        <r>
          <rPr>
            <sz val="10"/>
            <color indexed="81"/>
            <rFont val="Tahoma"/>
            <family val="2"/>
            <charset val="204"/>
          </rPr>
          <t>для Диз - Навчальна технологічна практика
для Інф - Ознайомча практика</t>
        </r>
      </text>
    </comment>
    <comment ref="AW39" authorId="1" shapeId="0">
      <text>
        <r>
          <rPr>
            <sz val="10"/>
            <color indexed="81"/>
            <rFont val="Tahoma"/>
            <family val="2"/>
            <charset val="204"/>
          </rPr>
          <t>для Диз - Навчальна технологічна практика
для Інф - Ознайомча практика</t>
        </r>
      </text>
    </comment>
    <comment ref="AV40" authorId="2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W40" authorId="2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X40" authorId="2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U41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V41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W41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U42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Ж, РЗГ - Навчально-виробнича практика
для Пс - Навчальна практика
для Бг - Виробнича практика</t>
        </r>
      </text>
    </comment>
    <comment ref="AV42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Ж, РЗГ - Навчально-виробнича практика
для Пс - Навчальна практика
для Бг - Виробнича практика</t>
        </r>
      </text>
    </comment>
    <comment ref="AW42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Ж, РЗГ - Навчально-виробнича практика
для Пс - Навчальна практика
для Бг - Виробнича практика</t>
        </r>
      </text>
    </comment>
    <comment ref="AU43" authorId="1" shapeId="0">
      <text>
        <r>
          <rPr>
            <b/>
            <sz val="10"/>
            <color indexed="81"/>
            <rFont val="Tahoma"/>
            <family val="2"/>
            <charset val="204"/>
          </rPr>
          <t>Навчальна практика</t>
        </r>
      </text>
    </comment>
    <comment ref="AV43" authorId="1" shapeId="0">
      <text>
        <r>
          <rPr>
            <b/>
            <sz val="10"/>
            <color indexed="81"/>
            <rFont val="Tahoma"/>
            <family val="2"/>
            <charset val="204"/>
          </rPr>
          <t>Навчальна практика</t>
        </r>
      </text>
    </comment>
    <comment ref="AW43" authorId="1" shapeId="0">
      <text>
        <r>
          <rPr>
            <b/>
            <sz val="10"/>
            <color indexed="81"/>
            <rFont val="Tahoma"/>
            <family val="2"/>
            <charset val="204"/>
          </rPr>
          <t>Навчальна практика</t>
        </r>
      </text>
    </comment>
    <comment ref="AX43" authorId="1" shapeId="0">
      <text>
        <r>
          <rPr>
            <b/>
            <sz val="10"/>
            <color indexed="81"/>
            <rFont val="Tahoma"/>
            <family val="2"/>
            <charset val="204"/>
          </rPr>
          <t>Навчальна практика</t>
        </r>
      </text>
    </comment>
    <comment ref="AC44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D44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V45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W45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M46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 в загальноосвітній школі</t>
        </r>
      </text>
    </comment>
    <comment ref="AN46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 в загальноосвітній школі</t>
        </r>
      </text>
    </comment>
    <comment ref="AO46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 в загальноосвітній школі</t>
        </r>
      </text>
    </comment>
    <comment ref="AM47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N47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O47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P47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C4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D4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E4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F4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G4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V49" authorId="1" shapeId="0">
      <text>
        <r>
          <rPr>
            <sz val="10"/>
            <color indexed="81"/>
            <rFont val="Tahoma"/>
            <family val="2"/>
            <charset val="204"/>
          </rPr>
          <t>для МО, УП - Навчальна практика
для ГЗ - Навчальна практика (землевпорядні вишукування з використанням ГІС)</t>
        </r>
      </text>
    </comment>
    <comment ref="AW49" authorId="1" shapeId="0">
      <text>
        <r>
          <rPr>
            <sz val="10"/>
            <color indexed="81"/>
            <rFont val="Tahoma"/>
            <family val="2"/>
            <charset val="204"/>
          </rPr>
          <t>для МО, УП - Навчальна практика
для ГЗ - Навчальна практика (землевпорядні вишукування з використанням ГІС)</t>
        </r>
      </text>
    </comment>
    <comment ref="AX49" authorId="1" shapeId="0">
      <text>
        <r>
          <rPr>
            <sz val="10"/>
            <color indexed="81"/>
            <rFont val="Tahoma"/>
            <family val="2"/>
            <charset val="204"/>
          </rPr>
          <t>для МО, УП - Навчальна практика
для ГЗ - Навчальна практика (землевпорядні вишукування з використанням ГІС)</t>
        </r>
      </text>
    </comment>
    <comment ref="AU50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ІПЗ - Навчальна технологічна практика
для МБ - Виробнича практика</t>
        </r>
      </text>
    </comment>
    <comment ref="AV50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ІПЗ - Навчальна технологічна практика
для МБ - Виробнича практика</t>
        </r>
      </text>
    </comment>
    <comment ref="AW50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ІПЗ - Навчальна технологічна практика
для МБ - Виробнича практика</t>
        </r>
      </text>
    </comment>
    <comment ref="AX50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ІПЗ - Навчальна технологічна практика
для МБ - Виробнича практика</t>
        </r>
      </text>
    </comment>
    <comment ref="AM51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N51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O51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P51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V52" authorId="1" shapeId="0">
      <text>
        <r>
          <rPr>
            <sz val="10"/>
            <color indexed="81"/>
            <rFont val="Tahoma"/>
            <family val="2"/>
            <charset val="204"/>
          </rPr>
          <t>Проектна практика</t>
        </r>
      </text>
    </comment>
    <comment ref="AW52" authorId="1" shapeId="0">
      <text>
        <r>
          <rPr>
            <sz val="10"/>
            <color indexed="81"/>
            <rFont val="Tahoma"/>
            <family val="2"/>
            <charset val="204"/>
          </rPr>
          <t>Проектна практика</t>
        </r>
      </text>
    </comment>
    <comment ref="AU53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V53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W53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S54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T54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54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V54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R5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AS5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AT5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AS56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T56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56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L57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МЛ - Педагогічна практика
для Пер - Виробнича практика</t>
        </r>
      </text>
    </comment>
    <comment ref="M57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МЛ - Педагогічна практика
для Пер - Виробнича практика</t>
        </r>
      </text>
    </comment>
    <comment ref="N57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МЛ - Педагогічна практика
для Пер - Виробнича практика</t>
        </r>
      </text>
    </comment>
    <comment ref="O57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МЛ - Педагогічна практика
для Пер - Виробнича практика</t>
        </r>
      </text>
    </comment>
    <comment ref="AT58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58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BH58" authorId="0" shapeId="0">
      <text>
        <r>
          <rPr>
            <b/>
            <sz val="12"/>
            <color indexed="81"/>
            <rFont val="Tahoma"/>
            <family val="2"/>
            <charset val="204"/>
          </rPr>
          <t xml:space="preserve">
Тренувальна практика протягом 2 семестру (216 год.)</t>
        </r>
      </text>
    </comment>
    <comment ref="Q59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фізкультурно-оздоровчих закладах та спортивних клубах</t>
        </r>
      </text>
    </comment>
    <comment ref="R59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фізкультурно-оздоровчих закладах та спортивних клубах</t>
        </r>
      </text>
    </comment>
    <comment ref="S59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фізкультурно-оздоровчих закладах та спортивних клубах</t>
        </r>
      </text>
    </comment>
    <comment ref="AG59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ДЮСШ</t>
        </r>
      </text>
    </comment>
    <comment ref="AH59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ДЮСШ</t>
        </r>
      </text>
    </comment>
    <comment ref="AI59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ДЮСШ</t>
        </r>
      </text>
    </comment>
    <comment ref="BH59" authorId="0" shapeId="0">
      <text>
        <r>
          <rPr>
            <b/>
            <sz val="12"/>
            <color indexed="81"/>
            <rFont val="Tahoma"/>
            <family val="2"/>
            <charset val="204"/>
          </rPr>
          <t xml:space="preserve">
Тренувальна практика протягом 2 семестру (216 год.)</t>
        </r>
      </text>
    </comment>
    <comment ref="AG60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H60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I60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J60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BH60" authorId="0" shapeId="0">
      <text>
        <r>
          <rPr>
            <b/>
            <sz val="12"/>
            <color indexed="81"/>
            <rFont val="Tahoma"/>
            <family val="2"/>
            <charset val="204"/>
          </rPr>
          <t xml:space="preserve">
Тренувальна практика протягом 2 семестру (216 год.)</t>
        </r>
      </text>
    </comment>
    <comment ref="AG61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H61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I61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J61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BH61" authorId="0" shapeId="0">
      <text>
        <r>
          <rPr>
            <b/>
            <sz val="12"/>
            <color indexed="81"/>
            <rFont val="Tahoma"/>
            <family val="2"/>
            <charset val="204"/>
          </rPr>
          <t xml:space="preserve">
Тренувальна практика протягом 2 семестру (216 год.)</t>
        </r>
      </text>
    </comment>
    <comment ref="V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W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X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Y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Z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AP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AQ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AR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AS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AT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AU62" authorId="4" shapeId="0">
      <text>
        <r>
          <rPr>
            <b/>
            <sz val="9"/>
            <color indexed="81"/>
            <rFont val="Tahoma"/>
            <family val="2"/>
            <charset val="204"/>
          </rPr>
          <t>Єдиний державний кваліфікаційний іспит
04.06.2026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V62" authorId="3" shapeId="0">
      <text>
        <r>
          <rPr>
            <b/>
            <sz val="9"/>
            <color indexed="81"/>
            <rFont val="Tahoma"/>
            <family val="2"/>
            <charset val="204"/>
          </rPr>
          <t>Клінічна практика</t>
        </r>
      </text>
    </comment>
    <comment ref="BH62" authorId="0" shapeId="0">
      <text>
        <r>
          <rPr>
            <b/>
            <sz val="12"/>
            <color indexed="81"/>
            <rFont val="Tahoma"/>
            <family val="2"/>
            <charset val="204"/>
          </rPr>
          <t xml:space="preserve">
Тренувальна практика протягом 2 семестру (216 год.)</t>
        </r>
      </text>
    </comment>
    <comment ref="AS63" authorId="1" shapeId="0">
      <text>
        <r>
          <rPr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T63" authorId="1" shapeId="0">
      <text>
        <r>
          <rPr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U63" authorId="1" shapeId="0">
      <text>
        <r>
          <rPr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P64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Q64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R64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N65" authorId="1" shapeId="0">
      <text>
        <r>
          <rPr>
            <sz val="10"/>
            <color indexed="81"/>
            <rFont val="Tahoma"/>
            <family val="2"/>
            <charset val="204"/>
          </rPr>
          <t>Переддипломна практика</t>
        </r>
      </text>
    </comment>
    <comment ref="AO65" authorId="1" shapeId="0">
      <text>
        <r>
          <rPr>
            <sz val="10"/>
            <color indexed="81"/>
            <rFont val="Tahoma"/>
            <family val="2"/>
            <charset val="204"/>
          </rPr>
          <t>Переддипломна практика</t>
        </r>
      </text>
    </comment>
    <comment ref="AP65" authorId="1" shapeId="0">
      <text>
        <r>
          <rPr>
            <sz val="10"/>
            <color indexed="81"/>
            <rFont val="Tahoma"/>
            <family val="2"/>
            <charset val="204"/>
          </rPr>
          <t>Переддипломна практика</t>
        </r>
      </text>
    </comment>
    <comment ref="AQ65" authorId="1" shapeId="0">
      <text>
        <r>
          <rPr>
            <sz val="10"/>
            <color indexed="81"/>
            <rFont val="Tahoma"/>
            <family val="2"/>
            <charset val="204"/>
          </rPr>
          <t>Переддипломна практика</t>
        </r>
      </text>
    </comment>
    <comment ref="AG66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H66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I66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J66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S67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T67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U67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S68" authorId="1" shapeId="0">
      <text>
        <r>
          <rPr>
            <b/>
            <sz val="10"/>
            <color indexed="81"/>
            <rFont val="Tahoma"/>
            <family val="2"/>
            <charset val="204"/>
          </rPr>
          <t>Технологічна практика</t>
        </r>
      </text>
    </comment>
    <comment ref="AT68" authorId="1" shapeId="0">
      <text>
        <r>
          <rPr>
            <b/>
            <sz val="10"/>
            <color indexed="81"/>
            <rFont val="Tahoma"/>
            <family val="2"/>
            <charset val="204"/>
          </rPr>
          <t>Технологічна практика</t>
        </r>
      </text>
    </comment>
    <comment ref="AU68" authorId="1" shapeId="0">
      <text>
        <r>
          <rPr>
            <b/>
            <sz val="10"/>
            <color indexed="81"/>
            <rFont val="Tahoma"/>
            <family val="2"/>
            <charset val="204"/>
          </rPr>
          <t>Технологічна практика</t>
        </r>
      </text>
    </comment>
    <comment ref="AV68" authorId="1" shapeId="0">
      <text>
        <r>
          <rPr>
            <b/>
            <sz val="10"/>
            <color indexed="81"/>
            <rFont val="Tahoma"/>
            <family val="2"/>
            <charset val="204"/>
          </rPr>
          <t>Технологічна практика</t>
        </r>
      </text>
    </comment>
    <comment ref="AU69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V69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S70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T70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70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V70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S71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T71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71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V74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W74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X74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Y74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J75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МЛ - Асистентська практика (з англійської мови та зарубіжної літератури)
для Пер - Асистентська практика (з англійської мови та перкладу)</t>
        </r>
      </text>
    </comment>
    <comment ref="AK75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МЛ - Асистентська практика (з англійської мови та зарубіжної літератури)
для Пер - Асистентська практика (з англійської мови та перкладу)</t>
        </r>
      </text>
    </comment>
    <comment ref="AL75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МЛ - Асистентська практика (з англійської мови та зарубіжної літератури)
для Пер - Асистентська практика (з англійської мови та перкладу)</t>
        </r>
      </text>
    </comment>
    <comment ref="AX76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Y76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R7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S7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T7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U7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V7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W7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X7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Y78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R7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S7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T7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7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V7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W7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BH81" authorId="0" shapeId="0">
      <text>
        <r>
          <rPr>
            <b/>
            <sz val="12"/>
            <color indexed="81"/>
            <rFont val="Tahoma"/>
            <family val="2"/>
            <charset val="204"/>
          </rPr>
          <t>Науково-педагогічна практика: протягом 1 семестру та 16-го тижня (108 год.)</t>
        </r>
      </text>
    </comment>
    <comment ref="H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I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J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K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L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M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N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O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P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Q82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H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I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J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K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L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M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N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O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P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Q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R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S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T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U83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H8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I8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J8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K84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84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84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P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Q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R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S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T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U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86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 (друга іноземна мова)</t>
        </r>
      </text>
    </comment>
    <comment ref="P86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 (друга іноземна мова)</t>
        </r>
      </text>
    </comment>
    <comment ref="Q86" authorId="6" shapeId="0">
      <text>
        <r>
          <rPr>
            <b/>
            <sz val="12"/>
            <color indexed="81"/>
            <rFont val="Tahoma"/>
            <family val="2"/>
            <charset val="204"/>
          </rPr>
          <t>науково-виробнича практика</t>
        </r>
      </text>
    </comment>
    <comment ref="R86" authorId="6" shapeId="0">
      <text>
        <r>
          <rPr>
            <b/>
            <sz val="12"/>
            <color indexed="81"/>
            <rFont val="Tahoma"/>
            <family val="2"/>
            <charset val="204"/>
          </rPr>
          <t>науково-виробнича практика</t>
        </r>
      </text>
    </comment>
    <comment ref="S86" authorId="6" shapeId="0">
      <text>
        <r>
          <rPr>
            <b/>
            <sz val="12"/>
            <color indexed="81"/>
            <rFont val="Tahoma"/>
            <family val="2"/>
            <charset val="204"/>
          </rPr>
          <t>науково-виробнича практика</t>
        </r>
      </text>
    </comment>
    <comment ref="T86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U86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V86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W86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X86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H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I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J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P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Q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R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S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I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J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K88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ФВ, ФКС - Переддипломна практика</t>
        </r>
      </text>
    </comment>
    <comment ref="L88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ФВ, ФКС - Переддипломна практика</t>
        </r>
      </text>
    </comment>
    <comment ref="M88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ФВ, ФКС - Переддипломна практика</t>
        </r>
      </text>
    </comment>
    <comment ref="N88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ФВ, ФКС - Переддипломна практика</t>
        </r>
      </text>
    </comment>
    <comment ref="T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U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V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W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X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Y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Z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A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C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D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E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F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G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H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I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J89" authorId="1" shapeId="0">
      <text>
        <r>
          <rPr>
            <b/>
            <sz val="11"/>
            <color indexed="81"/>
            <rFont val="Tahoma"/>
            <family val="2"/>
            <charset val="204"/>
          </rPr>
          <t>Клінічна практика</t>
        </r>
      </text>
    </comment>
    <comment ref="AQ89" authorId="4" shapeId="0">
      <text>
        <r>
          <rPr>
            <b/>
            <sz val="9"/>
            <color indexed="81"/>
            <rFont val="Tahoma"/>
            <family val="2"/>
            <charset val="204"/>
          </rPr>
          <t>Єдиний державний кваліфікаційний іспит - 05.05.2026</t>
        </r>
      </text>
    </comment>
    <comment ref="H90" authorId="1" shapeId="0">
      <text>
        <r>
          <rPr>
            <b/>
            <sz val="11"/>
            <color indexed="81"/>
            <rFont val="Tahoma"/>
            <family val="2"/>
            <charset val="204"/>
          </rPr>
          <t>Науково-педагогічна практика</t>
        </r>
      </text>
    </comment>
    <comment ref="I90" authorId="1" shapeId="0">
      <text>
        <r>
          <rPr>
            <b/>
            <sz val="11"/>
            <color indexed="81"/>
            <rFont val="Tahoma"/>
            <family val="2"/>
            <charset val="204"/>
          </rPr>
          <t>Науково-педагогічна практика</t>
        </r>
      </text>
    </comment>
    <comment ref="J9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9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9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9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9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9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9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I9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J9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9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9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9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9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9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I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J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I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J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I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J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K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L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P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Q94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95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I95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J95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K95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L95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M95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L9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9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9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9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P9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Q9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R9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S9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9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9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9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9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J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K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L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M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N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O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Q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R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S98" authorId="4" shapeId="0">
      <text>
        <r>
          <rPr>
            <b/>
            <sz val="9"/>
            <color indexed="81"/>
            <rFont val="Tahoma"/>
            <family val="2"/>
            <charset val="204"/>
          </rPr>
          <t>Єдиний державний кваліфікаційний іспит - 20.11.25 (18.12.25 - перескладання)</t>
        </r>
      </text>
    </comment>
    <comment ref="T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U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V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W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X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Y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Z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A98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BH98" authorId="0" shapeId="0">
      <text>
        <r>
          <rPr>
            <b/>
            <sz val="12"/>
            <color indexed="81"/>
            <rFont val="Tahoma"/>
            <family val="2"/>
            <charset val="204"/>
          </rPr>
          <t>Науково-педагогічна практика: протягом 1 семестру та 16-го тижня (108 год.)</t>
        </r>
      </text>
    </comment>
    <comment ref="P99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Q99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R99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S99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T99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U99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V99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W99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BH99" authorId="0" shapeId="0">
      <text>
        <r>
          <rPr>
            <b/>
            <sz val="12"/>
            <color indexed="81"/>
            <rFont val="Tahoma"/>
            <family val="2"/>
            <charset val="204"/>
          </rPr>
          <t>Науково-педагогічна практика: протягом 1 семестру та 16-го тижня (108 год.)</t>
        </r>
      </text>
    </comment>
    <comment ref="AV101" authorId="1" shapeId="0">
      <text>
        <r>
          <rPr>
            <sz val="10"/>
            <color indexed="81"/>
            <rFont val="Tahoma"/>
            <family val="2"/>
            <charset val="204"/>
          </rPr>
          <t>Навчальна  практика</t>
        </r>
      </text>
    </comment>
    <comment ref="AW101" authorId="1" shapeId="0">
      <text>
        <r>
          <rPr>
            <sz val="10"/>
            <color indexed="81"/>
            <rFont val="Tahoma"/>
            <family val="2"/>
            <charset val="204"/>
          </rPr>
          <t>Навчальна  практика</t>
        </r>
      </text>
    </comment>
    <comment ref="AU102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V102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W102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V103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W103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X103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P104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Q104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R104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P105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Q105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R105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N117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13.10 по 20.10
(8 днів)</t>
        </r>
      </text>
    </comment>
    <comment ref="V117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15.12 по 28.12
(14 днів)</t>
        </r>
      </text>
    </comment>
    <comment ref="AR117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18.05 по 25.05
(8 днів)</t>
        </r>
      </text>
    </comment>
    <comment ref="N118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13.10 по 20.10
(8 днів)</t>
        </r>
      </text>
    </comment>
    <comment ref="V118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15.12 по 28.12
(14 днів)</t>
        </r>
      </text>
    </comment>
    <comment ref="AR118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18.05 по 25.05
(8 днів)</t>
        </r>
      </text>
    </comment>
    <comment ref="N119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13.10 по 20.10
(8 днів)</t>
        </r>
      </text>
    </comment>
    <comment ref="V119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15.12 по 28.12
(14 днів)</t>
        </r>
      </text>
    </comment>
    <comment ref="AR119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18.05 по 25.05
(8 днів)</t>
        </r>
      </text>
    </comment>
    <comment ref="N120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13.10 по 20.10
(8 днів)</t>
        </r>
      </text>
    </comment>
    <comment ref="V120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15.12 по 28.12
(14 днів)</t>
        </r>
      </text>
    </comment>
    <comment ref="AR120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18.05 по 25.05
(8 днів)</t>
        </r>
      </text>
    </comment>
    <comment ref="N121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13.10 по 20.10
(8 днів)</t>
        </r>
      </text>
    </comment>
    <comment ref="V121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15.12 по 28.12
(14 днів)</t>
        </r>
      </text>
    </comment>
    <comment ref="AR121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18.05 по 25.05
(8 днів)</t>
        </r>
      </text>
    </comment>
    <comment ref="AV121" authorId="1" shapeId="0">
      <text>
        <r>
          <rPr>
            <sz val="10"/>
            <color indexed="81"/>
            <rFont val="Tahoma"/>
            <family val="2"/>
            <charset val="204"/>
          </rPr>
          <t>для Дизайну - Навчальна обмірно-аналітична практика; пленер
для МБ - Ознайомча практика</t>
        </r>
      </text>
    </comment>
    <comment ref="AW121" authorId="1" shapeId="0">
      <text>
        <r>
          <rPr>
            <sz val="10"/>
            <color indexed="81"/>
            <rFont val="Tahoma"/>
            <family val="2"/>
            <charset val="204"/>
          </rPr>
          <t>для Дизайну - Навчальна обмірно-аналітична практика; пленер
для МБ - Ознайомча практика</t>
        </r>
      </text>
    </comment>
    <comment ref="N122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13.10 по 20.10
(8 днів)</t>
        </r>
      </text>
    </comment>
    <comment ref="V122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15.12 по 28.12
(14 днів)</t>
        </r>
      </text>
    </comment>
    <comment ref="AR122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18.05 по 25.05
(8 днів)</t>
        </r>
      </text>
    </comment>
    <comment ref="L123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23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N123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L124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24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N124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L125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25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L125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M125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N125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L126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26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M126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N126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L128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28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L128" authorId="1" shapeId="0">
      <text>
        <r>
          <rPr>
            <b/>
            <sz val="10"/>
            <color indexed="81"/>
            <rFont val="Tahoma"/>
            <family val="2"/>
            <charset val="204"/>
          </rPr>
          <t>Ознайомча практика протягом семестру</t>
        </r>
      </text>
    </comment>
    <comment ref="AM128" authorId="1" shapeId="0">
      <text>
        <r>
          <rPr>
            <b/>
            <sz val="10"/>
            <color indexed="81"/>
            <rFont val="Tahoma"/>
            <family val="2"/>
            <charset val="204"/>
          </rPr>
          <t>Ознайомча практика протягом семестру</t>
        </r>
      </text>
    </comment>
    <comment ref="AN128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L129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29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L12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M12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N129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L130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30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N130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L131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31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N131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AU131" authorId="1" shapeId="0">
      <text>
        <r>
          <rPr>
            <sz val="10"/>
            <color indexed="81"/>
            <rFont val="Tahoma"/>
            <family val="2"/>
            <charset val="204"/>
          </rPr>
          <t>для ГЗ - Геодезія (навчальна практика)
для МБ - Геодезична практика</t>
        </r>
      </text>
    </comment>
    <comment ref="AV131" authorId="1" shapeId="0">
      <text>
        <r>
          <rPr>
            <sz val="10"/>
            <color indexed="81"/>
            <rFont val="Tahoma"/>
            <family val="2"/>
            <charset val="204"/>
          </rPr>
          <t>для ГЗ - Геодезія (навчальна практика)
для МБ - Геодезична практика</t>
        </r>
      </text>
    </comment>
    <comment ref="AW131" authorId="1" shapeId="0">
      <text>
        <r>
          <rPr>
            <sz val="10"/>
            <color indexed="81"/>
            <rFont val="Tahoma"/>
            <family val="2"/>
            <charset val="204"/>
          </rPr>
          <t>для ГЗ - Геодезія (навчальна практика)
для МБ - Геодезична практика</t>
        </r>
      </text>
    </comment>
    <comment ref="AX131" authorId="1" shapeId="0">
      <text>
        <r>
          <rPr>
            <sz val="10"/>
            <color indexed="81"/>
            <rFont val="Tahoma"/>
            <family val="2"/>
            <charset val="204"/>
          </rPr>
          <t>для ГЗ - Геодезія (навчальна практика)
для МБ - Геодезична практика</t>
        </r>
      </text>
    </comment>
    <comment ref="L132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32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N132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AV132" authorId="1" shapeId="0">
      <text>
        <r>
          <rPr>
            <sz val="10"/>
            <color indexed="81"/>
            <rFont val="Tahoma"/>
            <family val="2"/>
            <charset val="204"/>
          </rPr>
          <t>для Диз - Навчальна технологічна практика
для Логістика - Навчальна практика
для Інф - Ознайомча практика</t>
        </r>
      </text>
    </comment>
    <comment ref="AW132" authorId="1" shapeId="0">
      <text>
        <r>
          <rPr>
            <sz val="10"/>
            <color indexed="81"/>
            <rFont val="Tahoma"/>
            <family val="2"/>
            <charset val="204"/>
          </rPr>
          <t>для Диз - Навчальна технологічна практика
для Інф, Бг - Ознайомча практика</t>
        </r>
      </text>
    </comment>
    <comment ref="L133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33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L133" authorId="1" shapeId="0">
      <text>
        <r>
          <rPr>
            <b/>
            <sz val="10"/>
            <color indexed="81"/>
            <rFont val="Tahoma"/>
            <family val="2"/>
            <charset val="204"/>
          </rPr>
          <t>Ознайомча практика</t>
        </r>
      </text>
    </comment>
    <comment ref="AM133" authorId="1" shapeId="0">
      <text>
        <r>
          <rPr>
            <b/>
            <sz val="10"/>
            <color indexed="81"/>
            <rFont val="Tahoma"/>
            <family val="2"/>
            <charset val="204"/>
          </rPr>
          <t>Ознайомча практика</t>
        </r>
      </text>
    </comment>
    <comment ref="AN133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L134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34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K134" authorId="2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L134" authorId="2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M134" authorId="2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N134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AH135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I135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J135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H136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Ж, РЗГ - Навчально-виробнича практика
для Пс - Навчальна практика
для Бг - Виробнича практика</t>
        </r>
      </text>
    </comment>
    <comment ref="AI136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Ж, РЗГ - Навчально-виробнича практика
для Пс - Навчальна практика
для Бг - Виробнича практика</t>
        </r>
      </text>
    </comment>
    <comment ref="AJ136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Ж, РЗГ - Навчально-виробнича практика
для Пс - Навчальна практика
для Бг - Виробнича практика</t>
        </r>
      </text>
    </comment>
    <comment ref="AG137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H137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I137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J137" authorId="1" shapeId="0">
      <text>
        <r>
          <rPr>
            <b/>
            <sz val="11"/>
            <color indexed="81"/>
            <rFont val="Tahoma"/>
            <family val="2"/>
            <charset val="204"/>
          </rPr>
          <t>Навчальна практика</t>
        </r>
      </text>
    </comment>
    <comment ref="AC138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D138" authorId="1" shapeId="0">
      <text>
        <r>
          <rPr>
            <b/>
            <sz val="11"/>
            <color indexed="81"/>
            <rFont val="Tahoma"/>
            <family val="2"/>
            <charset val="204"/>
          </rPr>
          <t>Ознайомча практика</t>
        </r>
      </text>
    </comment>
    <comment ref="AI13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J13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N140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 в загальноосвітній школі</t>
        </r>
      </text>
    </comment>
    <comment ref="AO140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 в загальноосвітній школі</t>
        </r>
      </text>
    </comment>
    <comment ref="AN141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O141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P141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H142" authorId="1" shapeId="0">
      <text>
        <r>
          <rPr>
            <sz val="10"/>
            <color indexed="81"/>
            <rFont val="Tahoma"/>
            <family val="2"/>
            <charset val="204"/>
          </rPr>
          <t>для МО, УП - Навчальна практика
для ГЗ - Навчальна практика (землевпорядні вишукування з використанням ГІС)</t>
        </r>
      </text>
    </comment>
    <comment ref="AI142" authorId="1" shapeId="0">
      <text>
        <r>
          <rPr>
            <sz val="10"/>
            <color indexed="81"/>
            <rFont val="Tahoma"/>
            <family val="2"/>
            <charset val="204"/>
          </rPr>
          <t>для МО, УП - Навчальна практика
для ГЗ - Навчальна практика (землевпорядні вишукування з використанням ГІС)</t>
        </r>
      </text>
    </comment>
    <comment ref="AJ142" authorId="1" shapeId="0">
      <text>
        <r>
          <rPr>
            <sz val="10"/>
            <color indexed="81"/>
            <rFont val="Tahoma"/>
            <family val="2"/>
            <charset val="204"/>
          </rPr>
          <t>для МО, УП - Навчальна практика
для ГЗ - Навчальна практика (землевпорядні вишукування з використанням ГІС)</t>
        </r>
      </text>
    </comment>
    <comment ref="AG143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ІПЗ - Навчальна технологічна практика
для МБ - Виробнича практика</t>
        </r>
      </text>
    </comment>
    <comment ref="AH143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ІПЗ - Навчальна технологічна практика
для МБ - Виробнича практика</t>
        </r>
      </text>
    </comment>
    <comment ref="AI143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ІПЗ - Навчальна технологічна практика
для МБ - Виробнича практика</t>
        </r>
      </text>
    </comment>
    <comment ref="AJ143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ІПЗ - Навчальна технологічна практика
для МБ - Виробнича практика</t>
        </r>
      </text>
    </comment>
    <comment ref="AN144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O144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P144" authorId="1" shapeId="0">
      <text>
        <r>
          <rPr>
            <b/>
            <sz val="10"/>
            <color indexed="81"/>
            <rFont val="Tahoma"/>
            <family val="2"/>
            <charset val="204"/>
          </rPr>
          <t>Педагогічна практика</t>
        </r>
      </text>
    </comment>
    <comment ref="AI145" authorId="1" shapeId="0">
      <text>
        <r>
          <rPr>
            <sz val="10"/>
            <color indexed="81"/>
            <rFont val="Tahoma"/>
            <family val="2"/>
            <charset val="204"/>
          </rPr>
          <t>Проектна практика</t>
        </r>
      </text>
    </comment>
    <comment ref="AJ145" authorId="1" shapeId="0">
      <text>
        <r>
          <rPr>
            <sz val="10"/>
            <color indexed="81"/>
            <rFont val="Tahoma"/>
            <family val="2"/>
            <charset val="204"/>
          </rPr>
          <t>Проектна практика</t>
        </r>
      </text>
    </comment>
    <comment ref="AH146" authorId="2" shapeId="0">
      <text>
        <r>
          <rPr>
            <b/>
            <sz val="11"/>
            <color indexed="81"/>
            <rFont val="Tahoma"/>
            <family val="2"/>
            <charset val="204"/>
          </rPr>
          <t>для Пр - Виробнича практика
для МП - Перекладацька практика</t>
        </r>
      </text>
    </comment>
    <comment ref="AI146" authorId="2" shapeId="0">
      <text>
        <r>
          <rPr>
            <b/>
            <sz val="11"/>
            <color indexed="81"/>
            <rFont val="Tahoma"/>
            <family val="2"/>
            <charset val="204"/>
          </rPr>
          <t>для Пр - Виробнича практика
для МП - Перекладацька практика</t>
        </r>
      </text>
    </comment>
    <comment ref="AJ146" authorId="2" shapeId="0">
      <text>
        <r>
          <rPr>
            <b/>
            <sz val="11"/>
            <color indexed="81"/>
            <rFont val="Tahoma"/>
            <family val="2"/>
            <charset val="204"/>
          </rPr>
          <t>для Пр - Виробнича практика
для МП - Перекладацька практика</t>
        </r>
      </text>
    </comment>
    <comment ref="AS147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T147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147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V147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R14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AS14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AT14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AS14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T14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149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L150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МЛ - Педагогічна практика
для Пер - Виробнича практика</t>
        </r>
      </text>
    </comment>
    <comment ref="M150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МЛ - Педагогічна практика
для Пер - Виробнича практика</t>
        </r>
      </text>
    </comment>
    <comment ref="N150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МЛ - Педагогічна практика
для Пер - Виробнича практика</t>
        </r>
      </text>
    </comment>
    <comment ref="O150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МЛ - Педагогічна практика
для Пер - Виробнича практика</t>
        </r>
      </text>
    </comment>
    <comment ref="Q151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фізкультурно-оздоровчих закладах та спортивних клубах</t>
        </r>
      </text>
    </comment>
    <comment ref="R151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фізкультурно-оздоровчих закладах та спортивних клубах</t>
        </r>
      </text>
    </comment>
    <comment ref="S151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фізкультурно-оздоровчих закладах та спортивних клубах</t>
        </r>
      </text>
    </comment>
    <comment ref="AF151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ДЮСШ</t>
        </r>
      </text>
    </comment>
    <comment ref="AG151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ДЮСШ</t>
        </r>
      </text>
    </comment>
    <comment ref="AH151" authorId="1" shapeId="0">
      <text>
        <r>
          <rPr>
            <b/>
            <sz val="10"/>
            <color indexed="81"/>
            <rFont val="Tahoma"/>
            <family val="2"/>
            <charset val="204"/>
          </rPr>
          <t>Тренерська практика в ДЮСШ</t>
        </r>
      </text>
    </comment>
    <comment ref="AE152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F152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G152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H152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E153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F153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G153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H153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T154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154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S155" authorId="1" shapeId="0">
      <text>
        <r>
          <rPr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T155" authorId="1" shapeId="0">
      <text>
        <r>
          <rPr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U155" authorId="1" shapeId="0">
      <text>
        <r>
          <rPr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F156" authorId="3" shapeId="0">
      <text>
        <r>
          <rPr>
            <b/>
            <sz val="9"/>
            <color indexed="81"/>
            <rFont val="Tahoma"/>
            <family val="2"/>
            <charset val="204"/>
          </rPr>
          <t>Зло-222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P156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Q156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R156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N157" authorId="1" shapeId="0">
      <text>
        <r>
          <rPr>
            <sz val="10"/>
            <color indexed="81"/>
            <rFont val="Tahoma"/>
            <family val="2"/>
            <charset val="204"/>
          </rPr>
          <t>Переддипломна практика</t>
        </r>
      </text>
    </comment>
    <comment ref="AO157" authorId="1" shapeId="0">
      <text>
        <r>
          <rPr>
            <sz val="10"/>
            <color indexed="81"/>
            <rFont val="Tahoma"/>
            <family val="2"/>
            <charset val="204"/>
          </rPr>
          <t>Переддипломна практика</t>
        </r>
      </text>
    </comment>
    <comment ref="AP157" authorId="1" shapeId="0">
      <text>
        <r>
          <rPr>
            <sz val="10"/>
            <color indexed="81"/>
            <rFont val="Tahoma"/>
            <family val="2"/>
            <charset val="204"/>
          </rPr>
          <t>Переддипломна практика</t>
        </r>
      </text>
    </comment>
    <comment ref="AQ157" authorId="1" shapeId="0">
      <text>
        <r>
          <rPr>
            <sz val="10"/>
            <color indexed="81"/>
            <rFont val="Tahoma"/>
            <family val="2"/>
            <charset val="204"/>
          </rPr>
          <t>Переддипломна практика</t>
        </r>
      </text>
    </comment>
    <comment ref="AE15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F15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G15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H15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AS159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T159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U159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S160" authorId="1" shapeId="0">
      <text>
        <r>
          <rPr>
            <b/>
            <sz val="10"/>
            <color indexed="81"/>
            <rFont val="Tahoma"/>
            <family val="2"/>
            <charset val="204"/>
          </rPr>
          <t>Технологічна практика</t>
        </r>
      </text>
    </comment>
    <comment ref="AT160" authorId="1" shapeId="0">
      <text>
        <r>
          <rPr>
            <b/>
            <sz val="10"/>
            <color indexed="81"/>
            <rFont val="Tahoma"/>
            <family val="2"/>
            <charset val="204"/>
          </rPr>
          <t>Технологічна практика</t>
        </r>
      </text>
    </comment>
    <comment ref="AU160" authorId="1" shapeId="0">
      <text>
        <r>
          <rPr>
            <b/>
            <sz val="10"/>
            <color indexed="81"/>
            <rFont val="Tahoma"/>
            <family val="2"/>
            <charset val="204"/>
          </rPr>
          <t>Технологічна практика</t>
        </r>
      </text>
    </comment>
    <comment ref="AV160" authorId="1" shapeId="0">
      <text>
        <r>
          <rPr>
            <b/>
            <sz val="10"/>
            <color indexed="81"/>
            <rFont val="Tahoma"/>
            <family val="2"/>
            <charset val="204"/>
          </rPr>
          <t>Технологічна практика</t>
        </r>
      </text>
    </comment>
    <comment ref="AU161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V161" authorId="1" shapeId="0">
      <text>
        <r>
          <rPr>
            <b/>
            <sz val="10"/>
            <color indexed="81"/>
            <rFont val="Tahoma"/>
            <family val="2"/>
            <charset val="204"/>
          </rPr>
          <t>Виробнича практика</t>
        </r>
      </text>
    </comment>
    <comment ref="AS162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T162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162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V162" authorId="2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R165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S165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T165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U165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J168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МЛ - Асистентська практика (з англійської мови та зарубіжної літератури)
для Пер - Асистентська практика (з англійської мови та перкладу)</t>
        </r>
      </text>
    </comment>
    <comment ref="AK168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МЛ - Асистентська практика (з англійської мови та зарубіжної літератури)
для Пер - Асистентська практика (з англійської мови та перкладу)</t>
        </r>
      </text>
    </comment>
    <comment ref="AL168" authorId="1" shapeId="0">
      <text>
        <r>
          <rPr>
            <b/>
            <sz val="10"/>
            <color indexed="81"/>
            <rFont val="Tahoma"/>
            <family val="2"/>
            <charset val="204"/>
          </rPr>
          <t>для МЛ - Асистентська практика (з англійської мови та зарубіжної літератури)
для Пер - Асистентська практика (з англійської мови та перкладу)</t>
        </r>
      </text>
    </comment>
    <comment ref="AY169" authorId="1" shapeId="0">
      <text>
        <r>
          <rPr>
            <b/>
            <sz val="11"/>
            <color indexed="81"/>
            <rFont val="Tahoma"/>
            <family val="2"/>
            <charset val="204"/>
          </rPr>
          <t>Професійна практика</t>
        </r>
      </text>
    </comment>
    <comment ref="AP17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Q17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R17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S17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T17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AU17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H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I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J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K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L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M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N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O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P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Q175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ЕП, КСАД, ЕС - Переддипломна практика
для МР, ОА, ФБССФР, ФК - Виробнича і переддипломна практика</t>
        </r>
      </text>
    </comment>
    <comment ref="H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I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J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K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L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M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N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O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P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Q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R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S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T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U176" authorId="5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виробнича практика</t>
        </r>
      </text>
    </comment>
    <comment ref="H177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I177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J177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K17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17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7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17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I17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J178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K17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17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7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179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I179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J179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K179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179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79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18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8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P18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Q18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R18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S18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T18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U180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18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8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P18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Q18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R18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S18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T18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U181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82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 (друга іноземна мова)</t>
        </r>
      </text>
    </comment>
    <comment ref="P182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 (друга іноземна мова)</t>
        </r>
      </text>
    </comment>
    <comment ref="Q182" authorId="6" shapeId="0">
      <text>
        <r>
          <rPr>
            <b/>
            <sz val="12"/>
            <color indexed="81"/>
            <rFont val="Tahoma"/>
            <family val="2"/>
            <charset val="204"/>
          </rPr>
          <t>науково-виробнича практика</t>
        </r>
      </text>
    </comment>
    <comment ref="R182" authorId="6" shapeId="0">
      <text>
        <r>
          <rPr>
            <b/>
            <sz val="12"/>
            <color indexed="81"/>
            <rFont val="Tahoma"/>
            <family val="2"/>
            <charset val="204"/>
          </rPr>
          <t>науково-виробнича практика</t>
        </r>
      </text>
    </comment>
    <comment ref="S182" authorId="6" shapeId="0">
      <text>
        <r>
          <rPr>
            <b/>
            <sz val="12"/>
            <color indexed="81"/>
            <rFont val="Tahoma"/>
            <family val="2"/>
            <charset val="204"/>
          </rPr>
          <t>науково-виробнича практика</t>
        </r>
      </text>
    </comment>
    <comment ref="T182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U182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V182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W182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X182" authorId="6" shapeId="0">
      <text>
        <r>
          <rPr>
            <b/>
            <sz val="12"/>
            <color indexed="81"/>
            <rFont val="Tahoma"/>
            <family val="2"/>
            <charset val="204"/>
          </rPr>
          <t>Переддипломна практика</t>
        </r>
      </text>
    </comment>
    <comment ref="H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I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J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P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Q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R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S18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18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I18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J184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K184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ФВ, ФКС - Переддипломна практика</t>
        </r>
      </text>
    </comment>
    <comment ref="L184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ФВ, ФКС - Переддипломна практика</t>
        </r>
      </text>
    </comment>
    <comment ref="M184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ФВ, ФКС - Переддипломна практика</t>
        </r>
      </text>
    </comment>
    <comment ref="N184" authorId="1" shapeId="0">
      <text>
        <r>
          <rPr>
            <b/>
            <sz val="11"/>
            <color indexed="81"/>
            <rFont val="Tahoma"/>
            <family val="2"/>
            <charset val="204"/>
          </rPr>
          <t>для ФВ, ФКС - Переддипломна практика</t>
        </r>
      </text>
    </comment>
    <comment ref="H185" authorId="1" shapeId="0">
      <text>
        <r>
          <rPr>
            <b/>
            <sz val="11"/>
            <color indexed="81"/>
            <rFont val="Tahoma"/>
            <family val="2"/>
            <charset val="204"/>
          </rPr>
          <t>Науково-педагогічна практика</t>
        </r>
      </text>
    </comment>
    <comment ref="I185" authorId="1" shapeId="0">
      <text>
        <r>
          <rPr>
            <b/>
            <sz val="11"/>
            <color indexed="81"/>
            <rFont val="Tahoma"/>
            <family val="2"/>
            <charset val="204"/>
          </rPr>
          <t>Науково-педагогічна практика</t>
        </r>
      </text>
    </comment>
    <comment ref="J1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1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1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1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85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18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I18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J18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18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18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8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18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86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1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I1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J1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1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1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87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1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I1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J1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K1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1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1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88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I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J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K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Педагогічна практика</t>
        </r>
      </text>
    </comment>
    <comment ref="L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P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Q189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190" authorId="1" shapeId="0">
      <text>
        <r>
          <rPr>
            <b/>
            <sz val="11"/>
            <color indexed="81"/>
            <rFont val="Tahoma"/>
            <family val="2"/>
            <charset val="204"/>
          </rPr>
          <t>Практика та стажування</t>
        </r>
      </text>
    </comment>
    <comment ref="I190" authorId="1" shapeId="0">
      <text>
        <r>
          <rPr>
            <b/>
            <sz val="11"/>
            <color indexed="81"/>
            <rFont val="Tahoma"/>
            <family val="2"/>
            <charset val="204"/>
          </rPr>
          <t>Практика та стажування</t>
        </r>
      </text>
    </comment>
    <comment ref="J190" authorId="1" shapeId="0">
      <text>
        <r>
          <rPr>
            <b/>
            <sz val="11"/>
            <color indexed="81"/>
            <rFont val="Tahoma"/>
            <family val="2"/>
            <charset val="204"/>
          </rPr>
          <t>Практика та стажування</t>
        </r>
      </text>
    </comment>
    <comment ref="K190" authorId="1" shapeId="0">
      <text>
        <r>
          <rPr>
            <b/>
            <sz val="11"/>
            <color indexed="81"/>
            <rFont val="Tahoma"/>
            <family val="2"/>
            <charset val="204"/>
          </rPr>
          <t>Практика та стажування</t>
        </r>
      </text>
    </comment>
    <comment ref="L190" authorId="1" shapeId="0">
      <text>
        <r>
          <rPr>
            <b/>
            <sz val="11"/>
            <color indexed="81"/>
            <rFont val="Tahoma"/>
            <family val="2"/>
            <charset val="204"/>
          </rPr>
          <t>Практика та стажування</t>
        </r>
      </text>
    </comment>
    <comment ref="M190" authorId="1" shapeId="0">
      <text>
        <r>
          <rPr>
            <b/>
            <sz val="11"/>
            <color indexed="81"/>
            <rFont val="Tahoma"/>
            <family val="2"/>
            <charset val="204"/>
          </rPr>
          <t>Практика та стажування</t>
        </r>
      </text>
    </comment>
    <comment ref="P190" authorId="4" shapeId="0">
      <text>
        <r>
          <rPr>
            <b/>
            <sz val="9"/>
            <color indexed="81"/>
            <rFont val="Tahoma"/>
            <family val="2"/>
            <charset val="204"/>
          </rPr>
          <t>Єдиний державний кваліфікаційний іспит
30.10.2025
04.12.2025 - перескладання</t>
        </r>
      </text>
    </comment>
    <comment ref="H19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I19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J19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K19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L19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M191" authorId="1" shapeId="0">
      <text>
        <r>
          <rPr>
            <b/>
            <sz val="11"/>
            <color indexed="81"/>
            <rFont val="Tahoma"/>
            <family val="2"/>
            <charset val="204"/>
          </rPr>
          <t>Виробнича практика</t>
        </r>
      </text>
    </comment>
    <comment ref="L1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1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P1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Q1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R1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S192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L1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M1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N1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O193" authorId="1" shapeId="0">
      <text>
        <r>
          <rPr>
            <b/>
            <sz val="11"/>
            <color indexed="81"/>
            <rFont val="Tahoma"/>
            <family val="2"/>
            <charset val="204"/>
          </rPr>
          <t>Переддипломна практика</t>
        </r>
      </text>
    </comment>
    <comment ref="H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J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K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L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M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N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O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Q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R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S194" authorId="4" shapeId="0">
      <text>
        <r>
          <rPr>
            <b/>
            <sz val="9"/>
            <color indexed="81"/>
            <rFont val="Tahoma"/>
            <family val="2"/>
            <charset val="204"/>
          </rPr>
          <t>Єдиний державний кваліфікаційний іспит - 20.11.25 (18.12.25 - перескладання)</t>
        </r>
      </text>
    </comment>
    <comment ref="T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U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V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W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X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Y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Z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A194" authorId="4" shapeId="0">
      <text>
        <r>
          <rPr>
            <b/>
            <sz val="11"/>
            <color indexed="81"/>
            <rFont val="Tahoma"/>
            <family val="2"/>
            <charset val="204"/>
          </rPr>
          <t>Науково-виробнича практика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95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Q195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R195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S195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T195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U195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V195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W195" authorId="2" shapeId="0">
      <text>
        <r>
          <rPr>
            <b/>
            <sz val="11"/>
            <color indexed="81"/>
            <rFont val="Tahoma"/>
            <family val="2"/>
            <charset val="204"/>
          </rPr>
          <t>Практична підготовка в правоохоронних органах</t>
        </r>
      </text>
    </comment>
    <comment ref="Q196" authorId="7" shapeId="0">
      <text>
        <r>
          <rPr>
            <b/>
            <sz val="9"/>
            <color indexed="81"/>
            <rFont val="Tahoma"/>
            <family val="2"/>
            <charset val="204"/>
          </rPr>
          <t>7 дней</t>
        </r>
      </text>
    </comment>
    <comment ref="W196" authorId="7" shapeId="0">
      <text>
        <r>
          <rPr>
            <b/>
            <sz val="9"/>
            <color indexed="81"/>
            <rFont val="Tahoma"/>
            <family val="2"/>
            <charset val="204"/>
          </rPr>
          <t>14 дней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S196" authorId="7" shapeId="0">
      <text>
        <r>
          <rPr>
            <b/>
            <sz val="9"/>
            <color indexed="81"/>
            <rFont val="Tahoma"/>
            <family val="2"/>
            <charset val="204"/>
          </rPr>
          <t>9 дней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N197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13.10 по 20.10
(8 днів)</t>
        </r>
      </text>
    </comment>
    <comment ref="V197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15.12 по 28.12
(14 днів)</t>
        </r>
      </text>
    </comment>
    <comment ref="AR197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18.05 по 25.05
(8 днів)</t>
        </r>
      </text>
    </comment>
    <comment ref="M198" authorId="7" shapeId="0">
      <text>
        <r>
          <rPr>
            <b/>
            <sz val="9"/>
            <color indexed="81"/>
            <rFont val="Tahoma"/>
            <family val="2"/>
            <charset val="204"/>
          </rPr>
          <t>7 дней</t>
        </r>
      </text>
    </comment>
    <comment ref="W198" authorId="7" shapeId="0">
      <text>
        <r>
          <rPr>
            <b/>
            <sz val="9"/>
            <color indexed="81"/>
            <rFont val="Tahoma"/>
            <family val="2"/>
            <charset val="204"/>
          </rPr>
          <t>14 дней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S198" authorId="7" shapeId="0">
      <text>
        <r>
          <rPr>
            <b/>
            <sz val="9"/>
            <color indexed="81"/>
            <rFont val="Tahoma"/>
            <family val="2"/>
            <charset val="204"/>
          </rPr>
          <t>9 дней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V198" authorId="1" shapeId="0">
      <text>
        <r>
          <rPr>
            <sz val="10"/>
            <color indexed="81"/>
            <rFont val="Tahoma"/>
            <family val="2"/>
            <charset val="204"/>
          </rPr>
          <t>Навчальна  практика</t>
        </r>
      </text>
    </comment>
    <comment ref="AW198" authorId="1" shapeId="0">
      <text>
        <r>
          <rPr>
            <sz val="10"/>
            <color indexed="81"/>
            <rFont val="Tahoma"/>
            <family val="2"/>
            <charset val="204"/>
          </rPr>
          <t>Навчальна  практика</t>
        </r>
      </text>
    </comment>
    <comment ref="F199" authorId="3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Зло-225с, ЗЛо-224
</t>
        </r>
      </text>
    </comment>
    <comment ref="L199" authorId="3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4.10 по 9.10
(6 днів)</t>
        </r>
      </text>
    </comment>
    <comment ref="T199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 01.12 по 14.12
 (14 днів)</t>
        </r>
      </text>
    </comment>
    <comment ref="AN199" authorId="0" shapeId="0">
      <text>
        <r>
          <rPr>
            <b/>
            <sz val="14"/>
            <color indexed="81"/>
            <rFont val="Tahoma"/>
            <family val="2"/>
            <charset val="204"/>
          </rPr>
          <t>Виклик на сесію з 13.04 по 22.04
(10 днів)</t>
        </r>
      </text>
    </comment>
    <comment ref="AV199" authorId="1" shapeId="0">
      <text>
        <r>
          <rPr>
            <sz val="10"/>
            <color indexed="81"/>
            <rFont val="Tahoma"/>
            <family val="2"/>
            <charset val="204"/>
          </rPr>
          <t>Навчальна  практика</t>
        </r>
      </text>
    </comment>
    <comment ref="AW199" authorId="1" shapeId="0">
      <text>
        <r>
          <rPr>
            <sz val="10"/>
            <color indexed="81"/>
            <rFont val="Tahoma"/>
            <family val="2"/>
            <charset val="204"/>
          </rPr>
          <t>Навчальна  практика</t>
        </r>
      </text>
    </comment>
    <comment ref="M200" authorId="7" shapeId="0">
      <text>
        <r>
          <rPr>
            <b/>
            <sz val="9"/>
            <color indexed="81"/>
            <rFont val="Tahoma"/>
            <family val="2"/>
            <charset val="204"/>
          </rPr>
          <t>7 дней</t>
        </r>
      </text>
    </comment>
    <comment ref="V200" authorId="7" shapeId="0">
      <text>
        <r>
          <rPr>
            <b/>
            <sz val="9"/>
            <color indexed="81"/>
            <rFont val="Tahoma"/>
            <family val="2"/>
            <charset val="204"/>
          </rPr>
          <t>19 дней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S200" authorId="7" shapeId="0">
      <text>
        <r>
          <rPr>
            <b/>
            <sz val="9"/>
            <color indexed="81"/>
            <rFont val="Tahoma"/>
            <family val="2"/>
            <charset val="204"/>
          </rPr>
          <t>14 дней</t>
        </r>
      </text>
    </comment>
    <comment ref="AU200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V200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W200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F201" authorId="3" shapeId="0">
      <text>
        <r>
          <rPr>
            <b/>
            <sz val="9"/>
            <color indexed="81"/>
            <rFont val="Tahoma"/>
            <family val="2"/>
            <charset val="204"/>
          </rPr>
          <t>Зло-224с, ЗЛо-223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V201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W201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AX201" authorId="4" shapeId="0">
      <text>
        <r>
          <rPr>
            <b/>
            <sz val="9"/>
            <color indexed="81"/>
            <rFont val="Tahoma"/>
            <family val="2"/>
            <charset val="204"/>
          </rPr>
          <t>Технологічна практика</t>
        </r>
      </text>
    </comment>
    <comment ref="J202" authorId="7" shapeId="0">
      <text>
        <r>
          <rPr>
            <b/>
            <sz val="9"/>
            <color indexed="81"/>
            <rFont val="Tahoma"/>
            <family val="2"/>
            <charset val="204"/>
          </rPr>
          <t>7 дней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V202" authorId="7" shapeId="0">
      <text>
        <r>
          <rPr>
            <b/>
            <sz val="9"/>
            <color indexed="81"/>
            <rFont val="Tahoma"/>
            <family val="2"/>
            <charset val="204"/>
          </rPr>
          <t>19 дней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J202" authorId="7" shapeId="0">
      <text>
        <r>
          <rPr>
            <b/>
            <sz val="9"/>
            <color indexed="81"/>
            <rFont val="Tahoma"/>
            <family val="2"/>
            <charset val="204"/>
          </rPr>
          <t>14 дней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P202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Q202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R202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F203" authorId="3" shapeId="0">
      <text>
        <r>
          <rPr>
            <b/>
            <sz val="9"/>
            <color indexed="81"/>
            <rFont val="Tahoma"/>
            <family val="2"/>
            <charset val="204"/>
          </rPr>
          <t>Зло-222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AP203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Q203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  <comment ref="AR203" authorId="3" shapeId="0">
      <text>
        <r>
          <rPr>
            <b/>
            <sz val="9"/>
            <color indexed="81"/>
            <rFont val="Tahoma"/>
            <family val="2"/>
            <charset val="204"/>
          </rPr>
          <t>Виробнича (переддипломна) практика</t>
        </r>
      </text>
    </comment>
  </commentList>
</comments>
</file>

<file path=xl/sharedStrings.xml><?xml version="1.0" encoding="utf-8"?>
<sst xmlns="http://schemas.openxmlformats.org/spreadsheetml/2006/main" count="5654" uniqueCount="176">
  <si>
    <t>ЗАТВЕРДЖУЮ</t>
  </si>
  <si>
    <t>Ректор</t>
  </si>
  <si>
    <t>А</t>
  </si>
  <si>
    <t>ею</t>
  </si>
  <si>
    <t xml:space="preserve"> Інститут економіки та права</t>
  </si>
  <si>
    <t>ж</t>
  </si>
  <si>
    <t>Інститут журналістики та масової комунікацій</t>
  </si>
  <si>
    <t>з</t>
  </si>
  <si>
    <t>Інститут здоров'я, спорту і туризму імені Тетяни Самоленко</t>
  </si>
  <si>
    <t>у</t>
  </si>
  <si>
    <t xml:space="preserve"> Інститут управління</t>
  </si>
  <si>
    <t>ф</t>
  </si>
  <si>
    <t>Кр</t>
  </si>
  <si>
    <t>Філія КПУ у м. Кременчук</t>
  </si>
  <si>
    <t>Спеціальність</t>
  </si>
  <si>
    <t>Кільк. груп</t>
  </si>
  <si>
    <t>№ тижня (рік)</t>
  </si>
  <si>
    <t>Дати початку тижня</t>
  </si>
  <si>
    <t>№ тиж. (рік)</t>
  </si>
  <si>
    <t>№ тиж. (сем.)</t>
  </si>
  <si>
    <t>Чисел./знам.</t>
  </si>
  <si>
    <t>ч1</t>
  </si>
  <si>
    <t>з1</t>
  </si>
  <si>
    <t>ч2</t>
  </si>
  <si>
    <t>з2</t>
  </si>
  <si>
    <t>День тижня</t>
  </si>
  <si>
    <t>пн</t>
  </si>
  <si>
    <t>Денна форма</t>
  </si>
  <si>
    <t>е</t>
  </si>
  <si>
    <t>Ден.</t>
  </si>
  <si>
    <t>1 курс</t>
  </si>
  <si>
    <t>с</t>
  </si>
  <si>
    <t>к</t>
  </si>
  <si>
    <t>ГЗ</t>
  </si>
  <si>
    <t>п</t>
  </si>
  <si>
    <t>Диз</t>
  </si>
  <si>
    <t>МЛ, Пер</t>
  </si>
  <si>
    <t>ю</t>
  </si>
  <si>
    <t>Пр</t>
  </si>
  <si>
    <t>2 курс</t>
  </si>
  <si>
    <t>Пс</t>
  </si>
  <si>
    <t>СР</t>
  </si>
  <si>
    <t>Тур, ГРС</t>
  </si>
  <si>
    <t>3 курс</t>
  </si>
  <si>
    <t>ФКС, ФВ</t>
  </si>
  <si>
    <t>ФР</t>
  </si>
  <si>
    <t>бак</t>
  </si>
  <si>
    <t>4 курс</t>
  </si>
  <si>
    <t>Е</t>
  </si>
  <si>
    <t>Ж, РЗГ</t>
  </si>
  <si>
    <t>ЗД</t>
  </si>
  <si>
    <t>МО</t>
  </si>
  <si>
    <t>ІПЗ</t>
  </si>
  <si>
    <t>д</t>
  </si>
  <si>
    <t>Пер</t>
  </si>
  <si>
    <t>маг</t>
  </si>
  <si>
    <t>1 к магістратура</t>
  </si>
  <si>
    <t>2 к магістратура</t>
  </si>
  <si>
    <t>зпа</t>
  </si>
  <si>
    <t>АТ</t>
  </si>
  <si>
    <t>1 семестр</t>
  </si>
  <si>
    <t>2 семестр</t>
  </si>
  <si>
    <t>Сесія</t>
  </si>
  <si>
    <t>Практика</t>
  </si>
  <si>
    <t>Дипломування</t>
  </si>
  <si>
    <t>Канікули</t>
  </si>
  <si>
    <t>Всього</t>
  </si>
  <si>
    <t>Денна</t>
  </si>
  <si>
    <t xml:space="preserve">  </t>
  </si>
  <si>
    <t>Заочна  форма</t>
  </si>
  <si>
    <t>Курс</t>
  </si>
  <si>
    <t>Заоч.</t>
  </si>
  <si>
    <t>мз</t>
  </si>
  <si>
    <t>мзп</t>
  </si>
  <si>
    <t>Разом заочна</t>
  </si>
  <si>
    <t>Денна+заочна</t>
  </si>
  <si>
    <t>Заняття</t>
  </si>
  <si>
    <t>Оглядові лекції</t>
  </si>
  <si>
    <t>о</t>
  </si>
  <si>
    <t>Д</t>
  </si>
  <si>
    <t>С</t>
  </si>
  <si>
    <t>Міжсесійні заняття</t>
  </si>
  <si>
    <t>Кваліф. екзамен</t>
  </si>
  <si>
    <t>К</t>
  </si>
  <si>
    <t>П</t>
  </si>
  <si>
    <t>Практика протягом сем.</t>
  </si>
  <si>
    <t>зп</t>
  </si>
  <si>
    <t>Захист кваліфікаційних робіт</t>
  </si>
  <si>
    <t>Проректор з науково-педагогічної роботи</t>
  </si>
  <si>
    <t>Володимир КРАВЧЕНКО</t>
  </si>
  <si>
    <t>Директор Інституту економіки та права</t>
  </si>
  <si>
    <t>Юлія АБАКУМОВА</t>
  </si>
  <si>
    <t xml:space="preserve">Начальник навчального відділу </t>
  </si>
  <si>
    <t>Ольга РАДЧЕНКО</t>
  </si>
  <si>
    <t>Директор Інституту управління</t>
  </si>
  <si>
    <t>Директор Інституту ЖМК</t>
  </si>
  <si>
    <t>Директор Інституту ЗСТ</t>
  </si>
  <si>
    <t>Вадим ЗУБОВ</t>
  </si>
  <si>
    <t>Директор Філії КПУ у м. Кременчук</t>
  </si>
  <si>
    <t xml:space="preserve">        Кількість тижнів</t>
  </si>
  <si>
    <t>ФКС</t>
  </si>
  <si>
    <t>ПД</t>
  </si>
  <si>
    <t>ПВШ, УЗО</t>
  </si>
  <si>
    <t>Освітня програма</t>
  </si>
  <si>
    <t>АМ, БА</t>
  </si>
  <si>
    <t>ГРС, Тур</t>
  </si>
  <si>
    <t>МП</t>
  </si>
  <si>
    <t>Єдиний державний кваліфікаційний іспит</t>
  </si>
  <si>
    <t>ПВШ</t>
  </si>
  <si>
    <t>УЗО</t>
  </si>
  <si>
    <t>Бг</t>
  </si>
  <si>
    <t>Віктор ОГАРЕНКО</t>
  </si>
  <si>
    <t>Валентина БОКЛАГ</t>
  </si>
  <si>
    <t>ДС</t>
  </si>
  <si>
    <t>ГРС, ТР</t>
  </si>
  <si>
    <t>Лог</t>
  </si>
  <si>
    <t>Диз, МБ</t>
  </si>
  <si>
    <t>ФВ, ЗЛ</t>
  </si>
  <si>
    <t>ІПЗ, МБ</t>
  </si>
  <si>
    <t>СО (Інф)</t>
  </si>
  <si>
    <t>Пс, СР</t>
  </si>
  <si>
    <t>Оглядові лекції та ЕК</t>
  </si>
  <si>
    <t>МК</t>
  </si>
  <si>
    <t>Інф</t>
  </si>
  <si>
    <t>МО, УЗОЗ, МОДУМС</t>
  </si>
  <si>
    <t>17-20</t>
  </si>
  <si>
    <t>Пс (ваучери, 1 тур)</t>
  </si>
  <si>
    <t>СР (ваучери, 1 тур)</t>
  </si>
  <si>
    <t>АТ, Лог</t>
  </si>
  <si>
    <t>Пс (ваучери, 3 тур)</t>
  </si>
  <si>
    <t>Графік освітнього процесу на 2025/2026 н.р.</t>
  </si>
  <si>
    <t>МБ</t>
  </si>
  <si>
    <t>ЕП, МР, ФБССФР, КСАД</t>
  </si>
  <si>
    <t>ЕП, МР, ФБСС, КСАД</t>
  </si>
  <si>
    <t>МК, Пс</t>
  </si>
  <si>
    <t>6/п</t>
  </si>
  <si>
    <t>Пр, МП</t>
  </si>
  <si>
    <t>ЕП, МР, ФБССФР</t>
  </si>
  <si>
    <t>Пр, ПД</t>
  </si>
  <si>
    <t>Галина МЄНЯЙЛОВА</t>
  </si>
  <si>
    <t>Оглядові лекції, ЕК, А</t>
  </si>
  <si>
    <t>Інна ПЕНЧУК</t>
  </si>
  <si>
    <t>Пс, Бг</t>
  </si>
  <si>
    <t>Ж, Пс, Бг</t>
  </si>
  <si>
    <t>Ж, РЗГ, Пс, Бг</t>
  </si>
  <si>
    <t>МО, ГЗ</t>
  </si>
  <si>
    <t>ГЗ, МБ</t>
  </si>
  <si>
    <t>1 курс (скор. т.н.), 
2 курс</t>
  </si>
  <si>
    <t>2 курс (скор. т.н.), 
3 курс</t>
  </si>
  <si>
    <t>22/п</t>
  </si>
  <si>
    <t>Пс (1-2 тур)</t>
  </si>
  <si>
    <t>Пс (3 тур)</t>
  </si>
  <si>
    <t>ФВ</t>
  </si>
  <si>
    <t>ЗЛ</t>
  </si>
  <si>
    <t>ФВ, ФКС, ФР, ТР</t>
  </si>
  <si>
    <t>РЗГ, Пс, СР, Бг</t>
  </si>
  <si>
    <t>Мен, Лог, ІПЗ</t>
  </si>
  <si>
    <t>ФКС, ФВ, ФР, БЗЛ</t>
  </si>
  <si>
    <t>МО, Лог, УП, ГЗ</t>
  </si>
  <si>
    <t>Мен, УП, ІПЗ</t>
  </si>
  <si>
    <t>ЕП, МР, ФБСС, ОА, КСАД</t>
  </si>
  <si>
    <t>ЕП, МР, ФБССФР, ФК, КСАД, ЕС, ФСКС</t>
  </si>
  <si>
    <t>ГРС</t>
  </si>
  <si>
    <t>ФКС, СМОФСД</t>
  </si>
  <si>
    <t>БА, МО, МОДУМС,  
ІПЗ, ІСТ, МТНІ, ГЗ, ПВШ, УЗО</t>
  </si>
  <si>
    <t>ТР</t>
  </si>
  <si>
    <t>БА, МО, МОДУМС, УЗОЗ, ІПЗ, Інф, ГЗ, ДС</t>
  </si>
  <si>
    <t>ЕП, МР, ФБССФР, ОА, КСАД</t>
  </si>
  <si>
    <t>Мен, ІПЗ</t>
  </si>
  <si>
    <t>Диз, Лог</t>
  </si>
  <si>
    <t>1 курс (скор. т.н.)</t>
  </si>
  <si>
    <t>МО, Лог, ІПЗ</t>
  </si>
  <si>
    <t>Інститут іноземної філології</t>
  </si>
  <si>
    <t>Заступник директор Інституту іноземної філології</t>
  </si>
  <si>
    <t>Дар'я МІРВІС</t>
  </si>
  <si>
    <t>ю,у,з,ж,ф,Кр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</si>
</sst>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4" x14ac:knownFonts="1">
    <font>
      <sz val="10"/>
      <name val="Arial Cyr"/>
      <charset val="204"/>
    </font>
    <font>
      <sz val="10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b/>
      <sz val="9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sz val="14"/>
      <name val="Arial"/>
      <family val="2"/>
      <charset val="204"/>
    </font>
    <font>
      <b/>
      <sz val="16"/>
      <name val="Arial"/>
      <family val="2"/>
      <charset val="204"/>
    </font>
    <font>
      <sz val="11"/>
      <name val="Arial"/>
      <family val="2"/>
      <charset val="204"/>
    </font>
    <font>
      <sz val="16"/>
      <name val="Arial"/>
      <family val="2"/>
      <charset val="204"/>
    </font>
    <font>
      <sz val="12"/>
      <name val="Arial"/>
      <family val="2"/>
      <charset val="204"/>
    </font>
    <font>
      <b/>
      <sz val="13"/>
      <name val="Arial"/>
      <family val="2"/>
      <charset val="204"/>
    </font>
    <font>
      <b/>
      <sz val="12"/>
      <name val="Arial"/>
      <family val="2"/>
      <charset val="204"/>
    </font>
    <font>
      <b/>
      <sz val="18"/>
      <name val="Arial"/>
      <family val="2"/>
      <charset val="204"/>
    </font>
    <font>
      <b/>
      <sz val="11"/>
      <name val="Arial"/>
      <family val="2"/>
    </font>
    <font>
      <b/>
      <sz val="16"/>
      <color indexed="81"/>
      <name val="Tahoma"/>
      <family val="2"/>
    </font>
    <font>
      <b/>
      <sz val="16"/>
      <name val="Arial"/>
      <family val="2"/>
    </font>
    <font>
      <sz val="10"/>
      <name val="Arial Cyr"/>
      <charset val="204"/>
    </font>
    <font>
      <b/>
      <sz val="12"/>
      <name val="Arial"/>
      <family val="2"/>
    </font>
    <font>
      <b/>
      <sz val="9"/>
      <name val="Arial"/>
      <family val="2"/>
    </font>
    <font>
      <sz val="14"/>
      <name val="Arial"/>
      <family val="2"/>
      <charset val="204"/>
    </font>
    <font>
      <b/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4"/>
      <color indexed="8"/>
      <name val="Arial"/>
      <family val="2"/>
    </font>
    <font>
      <b/>
      <sz val="10"/>
      <name val="Arial Cyr"/>
      <charset val="204"/>
    </font>
    <font>
      <b/>
      <sz val="12"/>
      <color indexed="81"/>
      <name val="Tahoma"/>
      <family val="2"/>
      <charset val="204"/>
    </font>
    <font>
      <sz val="10"/>
      <name val="Arial"/>
      <family val="2"/>
    </font>
    <font>
      <sz val="8"/>
      <name val="Arial Cyr"/>
      <charset val="204"/>
    </font>
    <font>
      <sz val="16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3"/>
      <name val="Arial"/>
      <family val="2"/>
    </font>
    <font>
      <b/>
      <sz val="14"/>
      <color indexed="8"/>
      <name val="Arial"/>
      <family val="2"/>
      <charset val="204"/>
    </font>
    <font>
      <b/>
      <sz val="14"/>
      <name val="Arial Cyr"/>
      <family val="2"/>
      <charset val="204"/>
    </font>
    <font>
      <b/>
      <sz val="16"/>
      <color indexed="9"/>
      <name val="Arial"/>
      <family val="2"/>
      <charset val="204"/>
    </font>
    <font>
      <b/>
      <sz val="14"/>
      <color indexed="10"/>
      <name val="Arial"/>
      <family val="2"/>
      <charset val="204"/>
    </font>
    <font>
      <b/>
      <sz val="14"/>
      <color indexed="10"/>
      <name val="Arial"/>
      <family val="2"/>
    </font>
    <font>
      <b/>
      <sz val="10"/>
      <color indexed="81"/>
      <name val="Tahoma"/>
      <family val="2"/>
      <charset val="204"/>
    </font>
    <font>
      <sz val="10"/>
      <color indexed="81"/>
      <name val="Tahoma"/>
      <family val="2"/>
      <charset val="204"/>
    </font>
    <font>
      <b/>
      <sz val="11"/>
      <color indexed="81"/>
      <name val="Tahoma"/>
      <family val="2"/>
      <charset val="204"/>
    </font>
    <font>
      <b/>
      <sz val="14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0000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textRotation="90"/>
    </xf>
    <xf numFmtId="0" fontId="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" fillId="0" borderId="0" xfId="0" applyFont="1"/>
    <xf numFmtId="0" fontId="11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27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2" fillId="0" borderId="2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1" fillId="0" borderId="19" xfId="0" applyNumberFormat="1" applyFont="1" applyBorder="1" applyAlignment="1">
      <alignment horizontal="center" vertical="center" textRotation="90"/>
    </xf>
    <xf numFmtId="14" fontId="11" fillId="0" borderId="13" xfId="0" applyNumberFormat="1" applyFont="1" applyBorder="1" applyAlignment="1">
      <alignment horizontal="center" vertical="center" textRotation="90"/>
    </xf>
    <xf numFmtId="14" fontId="11" fillId="0" borderId="26" xfId="0" applyNumberFormat="1" applyFont="1" applyBorder="1" applyAlignment="1">
      <alignment horizontal="center" vertical="center" textRotation="90"/>
    </xf>
    <xf numFmtId="0" fontId="20" fillId="0" borderId="0" xfId="0" applyFont="1" applyAlignment="1">
      <alignment horizontal="center" vertical="center"/>
    </xf>
    <xf numFmtId="1" fontId="6" fillId="0" borderId="0" xfId="0" applyNumberFormat="1" applyFont="1" applyAlignment="1">
      <alignment horizontal="center" vertical="center" textRotation="90"/>
    </xf>
    <xf numFmtId="0" fontId="3" fillId="0" borderId="0" xfId="0" applyFont="1"/>
    <xf numFmtId="0" fontId="22" fillId="0" borderId="0" xfId="0" applyFont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5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5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 textRotation="90"/>
    </xf>
    <xf numFmtId="0" fontId="32" fillId="0" borderId="0" xfId="0" applyFont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12" fillId="0" borderId="0" xfId="0" applyFont="1"/>
    <xf numFmtId="0" fontId="2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/>
    </xf>
    <xf numFmtId="1" fontId="12" fillId="2" borderId="1" xfId="0" applyNumberFormat="1" applyFont="1" applyFill="1" applyBorder="1" applyAlignment="1">
      <alignment horizontal="center" vertical="center" textRotation="90"/>
    </xf>
    <xf numFmtId="0" fontId="23" fillId="0" borderId="0" xfId="0" applyFont="1"/>
    <xf numFmtId="0" fontId="22" fillId="0" borderId="0" xfId="0" applyFont="1"/>
    <xf numFmtId="0" fontId="22" fillId="3" borderId="0" xfId="0" applyFont="1" applyFill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5" fillId="0" borderId="0" xfId="0" applyFont="1" applyAlignment="1">
      <alignment horizontal="center" vertical="center"/>
    </xf>
    <xf numFmtId="1" fontId="22" fillId="7" borderId="1" xfId="0" applyNumberFormat="1" applyFont="1" applyFill="1" applyBorder="1" applyAlignment="1">
      <alignment horizontal="center" vertical="center" textRotation="90"/>
    </xf>
    <xf numFmtId="1" fontId="12" fillId="0" borderId="0" xfId="0" applyNumberFormat="1" applyFont="1" applyAlignment="1">
      <alignment horizontal="center" vertical="center" textRotation="90"/>
    </xf>
    <xf numFmtId="0" fontId="33" fillId="0" borderId="1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textRotation="90"/>
    </xf>
    <xf numFmtId="0" fontId="4" fillId="4" borderId="0" xfId="0" applyFont="1" applyFill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center" vertical="center"/>
    </xf>
    <xf numFmtId="14" fontId="32" fillId="0" borderId="38" xfId="0" applyNumberFormat="1" applyFont="1" applyBorder="1" applyAlignment="1">
      <alignment horizontal="center" vertical="center" textRotation="90"/>
    </xf>
    <xf numFmtId="0" fontId="9" fillId="0" borderId="27" xfId="0" applyFont="1" applyBorder="1" applyAlignment="1">
      <alignment horizontal="center" vertical="center"/>
    </xf>
    <xf numFmtId="14" fontId="11" fillId="0" borderId="38" xfId="0" applyNumberFormat="1" applyFont="1" applyBorder="1" applyAlignment="1">
      <alignment horizontal="center" vertical="center" textRotation="90"/>
    </xf>
    <xf numFmtId="0" fontId="6" fillId="2" borderId="20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14" fontId="11" fillId="0" borderId="41" xfId="0" applyNumberFormat="1" applyFont="1" applyBorder="1" applyAlignment="1">
      <alignment horizontal="center" vertical="center" textRotation="90"/>
    </xf>
    <xf numFmtId="14" fontId="11" fillId="0" borderId="42" xfId="0" applyNumberFormat="1" applyFont="1" applyBorder="1" applyAlignment="1">
      <alignment horizontal="center" vertical="center" textRotation="90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6" fillId="6" borderId="20" xfId="0" applyFont="1" applyFill="1" applyBorder="1" applyAlignment="1">
      <alignment horizontal="center" vertical="center"/>
    </xf>
    <xf numFmtId="0" fontId="6" fillId="6" borderId="36" xfId="0" applyFont="1" applyFill="1" applyBorder="1" applyAlignment="1">
      <alignment horizontal="center" vertical="center"/>
    </xf>
    <xf numFmtId="0" fontId="0" fillId="0" borderId="45" xfId="0" applyBorder="1"/>
    <xf numFmtId="0" fontId="24" fillId="0" borderId="7" xfId="0" applyFont="1" applyBorder="1" applyAlignment="1">
      <alignment horizontal="center" vertical="center"/>
    </xf>
    <xf numFmtId="0" fontId="37" fillId="0" borderId="20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32" fillId="0" borderId="4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34" fillId="0" borderId="1" xfId="0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6" fillId="2" borderId="32" xfId="0" applyFont="1" applyFill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32" fillId="0" borderId="46" xfId="0" applyFont="1" applyBorder="1" applyAlignment="1">
      <alignment horizontal="center" vertical="center" textRotation="90"/>
    </xf>
    <xf numFmtId="0" fontId="4" fillId="0" borderId="17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5" fillId="0" borderId="17" xfId="0" applyFont="1" applyBorder="1" applyAlignment="1">
      <alignment vertical="center"/>
    </xf>
    <xf numFmtId="0" fontId="4" fillId="0" borderId="20" xfId="0" applyFont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6" borderId="12" xfId="0" applyFont="1" applyFill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36" fillId="0" borderId="20" xfId="0" applyFont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17" fillId="0" borderId="0" xfId="0" applyFont="1"/>
    <xf numFmtId="0" fontId="13" fillId="0" borderId="35" xfId="0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48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4" fontId="11" fillId="0" borderId="19" xfId="0" applyNumberFormat="1" applyFont="1" applyFill="1" applyBorder="1" applyAlignment="1">
      <alignment horizontal="center" vertical="center" textRotation="90"/>
    </xf>
    <xf numFmtId="14" fontId="11" fillId="0" borderId="32" xfId="0" applyNumberFormat="1" applyFont="1" applyFill="1" applyBorder="1" applyAlignment="1">
      <alignment horizontal="center" vertical="center" textRotation="90"/>
    </xf>
    <xf numFmtId="14" fontId="11" fillId="0" borderId="15" xfId="0" applyNumberFormat="1" applyFont="1" applyFill="1" applyBorder="1" applyAlignment="1">
      <alignment horizontal="center" vertical="center" textRotation="90"/>
    </xf>
    <xf numFmtId="14" fontId="11" fillId="0" borderId="38" xfId="0" applyNumberFormat="1" applyFont="1" applyFill="1" applyBorder="1" applyAlignment="1">
      <alignment horizontal="center" vertical="center" textRotation="90"/>
    </xf>
    <xf numFmtId="0" fontId="16" fillId="11" borderId="0" xfId="0" applyFont="1" applyFill="1" applyAlignment="1">
      <alignment horizontal="center" vertical="center"/>
    </xf>
    <xf numFmtId="0" fontId="7" fillId="11" borderId="0" xfId="0" applyFont="1" applyFill="1" applyAlignment="1">
      <alignment vertical="center"/>
    </xf>
    <xf numFmtId="0" fontId="9" fillId="11" borderId="0" xfId="0" applyFont="1" applyFill="1" applyAlignment="1">
      <alignment horizontal="center" vertical="center"/>
    </xf>
    <xf numFmtId="0" fontId="29" fillId="11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2" fillId="11" borderId="11" xfId="0" applyFont="1" applyFill="1" applyBorder="1" applyAlignment="1">
      <alignment horizontal="center" vertical="center"/>
    </xf>
    <xf numFmtId="14" fontId="11" fillId="11" borderId="19" xfId="0" applyNumberFormat="1" applyFont="1" applyFill="1" applyBorder="1" applyAlignment="1">
      <alignment horizontal="center" vertical="center" textRotation="90"/>
    </xf>
    <xf numFmtId="0" fontId="14" fillId="11" borderId="19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11" borderId="25" xfId="0" applyFont="1" applyFill="1" applyBorder="1" applyAlignment="1">
      <alignment horizontal="center" vertical="center"/>
    </xf>
    <xf numFmtId="0" fontId="9" fillId="11" borderId="50" xfId="0" applyFont="1" applyFill="1" applyBorder="1" applyAlignment="1">
      <alignment horizontal="center" vertical="center"/>
    </xf>
    <xf numFmtId="0" fontId="9" fillId="11" borderId="17" xfId="0" applyFont="1" applyFill="1" applyBorder="1" applyAlignment="1">
      <alignment horizontal="center" vertical="center"/>
    </xf>
    <xf numFmtId="0" fontId="6" fillId="11" borderId="31" xfId="0" applyFont="1" applyFill="1" applyBorder="1" applyAlignment="1">
      <alignment horizontal="center" vertical="center"/>
    </xf>
    <xf numFmtId="0" fontId="6" fillId="11" borderId="40" xfId="0" applyFont="1" applyFill="1" applyBorder="1" applyAlignment="1">
      <alignment horizontal="center" vertical="center"/>
    </xf>
    <xf numFmtId="0" fontId="6" fillId="11" borderId="26" xfId="0" applyFont="1" applyFill="1" applyBorder="1" applyAlignment="1">
      <alignment horizontal="center" vertical="center"/>
    </xf>
    <xf numFmtId="14" fontId="11" fillId="11" borderId="41" xfId="0" applyNumberFormat="1" applyFont="1" applyFill="1" applyBorder="1" applyAlignment="1">
      <alignment horizontal="center" vertical="center" textRotation="90"/>
    </xf>
    <xf numFmtId="0" fontId="0" fillId="11" borderId="0" xfId="0" applyFill="1"/>
    <xf numFmtId="1" fontId="12" fillId="11" borderId="1" xfId="0" applyNumberFormat="1" applyFont="1" applyFill="1" applyBorder="1" applyAlignment="1">
      <alignment horizontal="center" vertical="center" textRotation="90"/>
    </xf>
    <xf numFmtId="1" fontId="6" fillId="11" borderId="0" xfId="0" applyNumberFormat="1" applyFont="1" applyFill="1" applyAlignment="1">
      <alignment horizontal="center" vertical="center" textRotation="90"/>
    </xf>
    <xf numFmtId="0" fontId="9" fillId="11" borderId="27" xfId="0" applyFont="1" applyFill="1" applyBorder="1" applyAlignment="1">
      <alignment horizontal="center" vertical="center"/>
    </xf>
    <xf numFmtId="14" fontId="32" fillId="11" borderId="37" xfId="0" applyNumberFormat="1" applyFont="1" applyFill="1" applyBorder="1" applyAlignment="1">
      <alignment horizontal="center" vertical="center" textRotation="90"/>
    </xf>
    <xf numFmtId="0" fontId="6" fillId="11" borderId="18" xfId="0" applyFont="1" applyFill="1" applyBorder="1" applyAlignment="1">
      <alignment horizontal="center" vertical="center"/>
    </xf>
    <xf numFmtId="0" fontId="6" fillId="11" borderId="12" xfId="0" applyFont="1" applyFill="1" applyBorder="1" applyAlignment="1">
      <alignment horizontal="center" vertical="center"/>
    </xf>
    <xf numFmtId="0" fontId="22" fillId="11" borderId="12" xfId="0" applyFont="1" applyFill="1" applyBorder="1" applyAlignment="1">
      <alignment horizontal="center" vertical="center"/>
    </xf>
    <xf numFmtId="0" fontId="33" fillId="11" borderId="12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22" fillId="11" borderId="1" xfId="0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center" vertical="center"/>
    </xf>
    <xf numFmtId="0" fontId="33" fillId="11" borderId="1" xfId="0" applyFont="1" applyFill="1" applyBorder="1" applyAlignment="1">
      <alignment horizontal="center" vertical="center"/>
    </xf>
    <xf numFmtId="0" fontId="33" fillId="11" borderId="31" xfId="0" applyFont="1" applyFill="1" applyBorder="1" applyAlignment="1">
      <alignment horizontal="center" vertical="center"/>
    </xf>
    <xf numFmtId="0" fontId="6" fillId="11" borderId="19" xfId="0" applyFont="1" applyFill="1" applyBorder="1" applyAlignment="1">
      <alignment horizontal="center" vertical="center"/>
    </xf>
    <xf numFmtId="0" fontId="6" fillId="11" borderId="33" xfId="0" applyFont="1" applyFill="1" applyBorder="1" applyAlignment="1">
      <alignment horizontal="center" vertical="center"/>
    </xf>
    <xf numFmtId="0" fontId="22" fillId="11" borderId="20" xfId="0" applyFont="1" applyFill="1" applyBorder="1" applyAlignment="1">
      <alignment horizontal="center" vertical="center"/>
    </xf>
    <xf numFmtId="1" fontId="22" fillId="11" borderId="12" xfId="0" applyNumberFormat="1" applyFont="1" applyFill="1" applyBorder="1" applyAlignment="1">
      <alignment horizontal="center" vertical="center" textRotation="90"/>
    </xf>
    <xf numFmtId="1" fontId="12" fillId="11" borderId="0" xfId="0" applyNumberFormat="1" applyFont="1" applyFill="1" applyAlignment="1">
      <alignment horizontal="center" vertical="center" textRotation="90"/>
    </xf>
    <xf numFmtId="0" fontId="2" fillId="11" borderId="0" xfId="0" applyFont="1" applyFill="1" applyAlignment="1">
      <alignment vertical="center"/>
    </xf>
    <xf numFmtId="0" fontId="10" fillId="11" borderId="0" xfId="0" applyFont="1" applyFill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  <xf numFmtId="0" fontId="6" fillId="6" borderId="44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4" fontId="32" fillId="0" borderId="58" xfId="0" applyNumberFormat="1" applyFont="1" applyBorder="1" applyAlignment="1">
      <alignment horizontal="center" vertical="center" textRotation="90"/>
    </xf>
    <xf numFmtId="0" fontId="22" fillId="0" borderId="44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2" fillId="2" borderId="16" xfId="0" applyFont="1" applyFill="1" applyBorder="1" applyAlignment="1">
      <alignment horizontal="center" vertical="center"/>
    </xf>
    <xf numFmtId="0" fontId="22" fillId="7" borderId="44" xfId="0" applyFont="1" applyFill="1" applyBorder="1" applyAlignment="1">
      <alignment horizontal="center" vertical="center"/>
    </xf>
    <xf numFmtId="0" fontId="6" fillId="6" borderId="29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  <xf numFmtId="14" fontId="11" fillId="0" borderId="15" xfId="0" applyNumberFormat="1" applyFont="1" applyBorder="1" applyAlignment="1">
      <alignment horizontal="center" vertical="center" textRotation="90"/>
    </xf>
    <xf numFmtId="0" fontId="3" fillId="0" borderId="5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9" borderId="20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6" fillId="11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9" borderId="11" xfId="0" applyFont="1" applyFill="1" applyBorder="1" applyAlignment="1">
      <alignment horizontal="center" vertical="center"/>
    </xf>
    <xf numFmtId="0" fontId="36" fillId="0" borderId="11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49" xfId="0" applyFont="1" applyBorder="1" applyAlignment="1">
      <alignment horizontal="center" vertical="center" wrapText="1"/>
    </xf>
    <xf numFmtId="0" fontId="6" fillId="11" borderId="62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14" fontId="32" fillId="0" borderId="39" xfId="0" applyNumberFormat="1" applyFont="1" applyBorder="1" applyAlignment="1">
      <alignment horizontal="center" vertical="center" textRotation="90"/>
    </xf>
    <xf numFmtId="0" fontId="6" fillId="2" borderId="41" xfId="0" applyFont="1" applyFill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6" fillId="3" borderId="41" xfId="0" applyFont="1" applyFill="1" applyBorder="1" applyAlignment="1">
      <alignment horizontal="center" vertical="center"/>
    </xf>
    <xf numFmtId="0" fontId="6" fillId="5" borderId="4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/>
    </xf>
    <xf numFmtId="0" fontId="2" fillId="0" borderId="4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44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textRotation="90"/>
    </xf>
    <xf numFmtId="0" fontId="2" fillId="0" borderId="3" xfId="0" applyFont="1" applyBorder="1" applyAlignment="1">
      <alignment horizontal="center" vertical="center" textRotation="90"/>
    </xf>
    <xf numFmtId="0" fontId="2" fillId="0" borderId="56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2" fillId="0" borderId="31" xfId="0" applyFont="1" applyBorder="1" applyAlignment="1">
      <alignment horizontal="center" vertical="center" textRotation="90"/>
    </xf>
    <xf numFmtId="0" fontId="2" fillId="0" borderId="23" xfId="0" applyFont="1" applyBorder="1" applyAlignment="1">
      <alignment horizontal="center" vertical="center" textRotation="90"/>
    </xf>
    <xf numFmtId="0" fontId="2" fillId="0" borderId="20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20" xfId="0" applyFont="1" applyBorder="1" applyAlignment="1">
      <alignment horizontal="center" vertical="center" textRotation="90"/>
    </xf>
    <xf numFmtId="0" fontId="2" fillId="0" borderId="36" xfId="0" applyFont="1" applyBorder="1" applyAlignment="1">
      <alignment horizontal="center" vertical="center" textRotation="90"/>
    </xf>
    <xf numFmtId="0" fontId="2" fillId="0" borderId="2" xfId="0" applyFont="1" applyBorder="1" applyAlignment="1">
      <alignment horizontal="center" vertical="center" textRotation="90"/>
    </xf>
    <xf numFmtId="0" fontId="2" fillId="0" borderId="8" xfId="0" applyFont="1" applyBorder="1" applyAlignment="1">
      <alignment horizontal="center" vertical="center" textRotation="90"/>
    </xf>
    <xf numFmtId="0" fontId="11" fillId="0" borderId="35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11" fillId="0" borderId="43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 textRotation="90"/>
    </xf>
    <xf numFmtId="0" fontId="12" fillId="0" borderId="47" xfId="0" applyFont="1" applyBorder="1" applyAlignment="1">
      <alignment horizontal="center" vertical="center" textRotation="90"/>
    </xf>
    <xf numFmtId="0" fontId="12" fillId="0" borderId="49" xfId="0" applyFont="1" applyBorder="1" applyAlignment="1">
      <alignment horizontal="center" vertical="center" textRotation="90"/>
    </xf>
    <xf numFmtId="0" fontId="2" fillId="0" borderId="44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2" fillId="0" borderId="53" xfId="0" applyFont="1" applyBorder="1" applyAlignment="1">
      <alignment horizontal="center" vertical="center" textRotation="90"/>
    </xf>
    <xf numFmtId="0" fontId="12" fillId="0" borderId="54" xfId="0" applyFont="1" applyBorder="1" applyAlignment="1">
      <alignment horizontal="center" vertical="center" textRotation="90"/>
    </xf>
    <xf numFmtId="0" fontId="12" fillId="0" borderId="55" xfId="0" applyFont="1" applyBorder="1" applyAlignment="1">
      <alignment horizontal="center" vertical="center" textRotation="90"/>
    </xf>
  </cellXfs>
  <cellStyles count="1">
    <cellStyle name="Обычный" xfId="0" builtinId="0"/>
  </cellStyles>
  <dxfs count="2"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CC99FF"/>
      <color rgb="FFFF3399"/>
      <color rgb="FF99FF99"/>
      <color rgb="FFCCFFCC"/>
      <color rgb="FFCCFFFF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O242"/>
  <sheetViews>
    <sheetView tabSelected="1" view="pageBreakPreview" zoomScale="60" zoomScaleNormal="70" zoomScalePageLayoutView="70" workbookViewId="0">
      <selection activeCell="F20" sqref="F20"/>
    </sheetView>
  </sheetViews>
  <sheetFormatPr defaultColWidth="7.85546875" defaultRowHeight="18" x14ac:dyDescent="0.2"/>
  <cols>
    <col min="1" max="1" width="9.5703125" style="133" customWidth="1"/>
    <col min="2" max="2" width="8.5703125" style="71" customWidth="1"/>
    <col min="3" max="3" width="9.85546875" style="71" customWidth="1"/>
    <col min="4" max="4" width="45.5703125" style="15" customWidth="1"/>
    <col min="5" max="5" width="7.42578125" style="15" hidden="1" customWidth="1"/>
    <col min="6" max="6" width="19.140625" style="17" customWidth="1"/>
    <col min="7" max="7" width="4.5703125" style="221" hidden="1" customWidth="1"/>
    <col min="8" max="10" width="4.5703125" style="18" customWidth="1"/>
    <col min="11" max="11" width="5.140625" style="18" customWidth="1"/>
    <col min="12" max="14" width="4.5703125" style="18" customWidth="1"/>
    <col min="15" max="15" width="5.42578125" style="18" customWidth="1"/>
    <col min="16" max="18" width="4.5703125" style="18" customWidth="1"/>
    <col min="19" max="19" width="5.42578125" style="18" customWidth="1"/>
    <col min="20" max="20" width="5.5703125" style="18" customWidth="1"/>
    <col min="21" max="21" width="4.5703125" style="18" customWidth="1"/>
    <col min="22" max="22" width="5.140625" style="18" customWidth="1"/>
    <col min="23" max="23" width="5.42578125" style="18" customWidth="1"/>
    <col min="24" max="27" width="4.5703125" style="18" customWidth="1"/>
    <col min="28" max="28" width="5.140625" style="18" customWidth="1"/>
    <col min="29" max="29" width="5" style="18" customWidth="1"/>
    <col min="30" max="35" width="4.5703125" style="18" customWidth="1"/>
    <col min="36" max="36" width="5.5703125" style="18" customWidth="1"/>
    <col min="37" max="37" width="5.42578125" style="18" customWidth="1"/>
    <col min="38" max="44" width="4.5703125" style="18" customWidth="1"/>
    <col min="45" max="45" width="6.5703125" style="18" customWidth="1"/>
    <col min="46" max="46" width="5.85546875" style="18" customWidth="1"/>
    <col min="47" max="48" width="5" style="18" customWidth="1"/>
    <col min="49" max="49" width="4.5703125" style="18" customWidth="1"/>
    <col min="50" max="50" width="4.85546875" style="18" customWidth="1"/>
    <col min="51" max="60" width="4.42578125" style="18" customWidth="1"/>
    <col min="61" max="62" width="3.5703125" style="4" customWidth="1"/>
    <col min="63" max="63" width="3.42578125" style="4" customWidth="1"/>
    <col min="64" max="64" width="3.5703125" style="4" customWidth="1"/>
    <col min="65" max="65" width="5" style="4" customWidth="1"/>
    <col min="66" max="66" width="4" style="4" customWidth="1"/>
    <col min="67" max="68" width="4.5703125" style="4" customWidth="1"/>
    <col min="69" max="16384" width="7.85546875" style="18"/>
  </cols>
  <sheetData>
    <row r="1" spans="1:197" s="44" customFormat="1" ht="27" customHeight="1" x14ac:dyDescent="0.2">
      <c r="A1" s="132"/>
      <c r="B1" s="65"/>
      <c r="C1" s="65"/>
      <c r="D1" s="177" t="s">
        <v>0</v>
      </c>
      <c r="G1" s="217"/>
    </row>
    <row r="2" spans="1:197" s="44" customFormat="1" ht="25.5" customHeight="1" x14ac:dyDescent="0.2">
      <c r="A2" s="132"/>
      <c r="B2" s="65"/>
      <c r="C2" s="65"/>
      <c r="D2" s="94" t="s">
        <v>1</v>
      </c>
      <c r="F2" s="45" t="s">
        <v>111</v>
      </c>
      <c r="G2" s="217"/>
    </row>
    <row r="3" spans="1:197" s="12" customFormat="1" ht="20.25" x14ac:dyDescent="0.2">
      <c r="A3" s="132"/>
      <c r="B3" s="65"/>
      <c r="C3" s="65"/>
      <c r="F3" s="14"/>
      <c r="G3" s="218"/>
      <c r="H3" s="13"/>
      <c r="I3" s="13"/>
    </row>
    <row r="4" spans="1:197" s="16" customFormat="1" ht="24.75" customHeight="1" x14ac:dyDescent="0.2">
      <c r="A4" s="133"/>
      <c r="B4" s="71"/>
      <c r="C4" s="71"/>
      <c r="D4" s="319" t="s">
        <v>130</v>
      </c>
      <c r="E4" s="319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19"/>
      <c r="S4" s="319"/>
      <c r="T4" s="319"/>
      <c r="U4" s="319"/>
      <c r="V4" s="319"/>
      <c r="W4" s="319"/>
      <c r="X4" s="319"/>
      <c r="Y4" s="319"/>
      <c r="Z4" s="319"/>
      <c r="AA4" s="319"/>
      <c r="AB4" s="319"/>
      <c r="AC4" s="319"/>
      <c r="AD4" s="319"/>
      <c r="AE4" s="319"/>
      <c r="AF4" s="319"/>
      <c r="AG4" s="319"/>
      <c r="AH4" s="319"/>
      <c r="AI4" s="319"/>
      <c r="AJ4" s="319"/>
      <c r="AK4" s="319"/>
      <c r="AL4" s="319"/>
      <c r="AM4" s="319"/>
      <c r="AN4" s="319"/>
      <c r="AO4" s="319"/>
      <c r="AP4" s="319"/>
      <c r="AQ4" s="319"/>
      <c r="AR4" s="319"/>
      <c r="AS4" s="319"/>
      <c r="AT4" s="319"/>
      <c r="AU4" s="319"/>
      <c r="AV4" s="319"/>
      <c r="AW4" s="319"/>
      <c r="AX4" s="319"/>
      <c r="AY4" s="319"/>
      <c r="AZ4" s="319"/>
      <c r="BA4" s="319"/>
      <c r="BB4" s="319"/>
      <c r="BC4" s="319"/>
      <c r="BD4" s="319"/>
      <c r="BE4" s="319"/>
      <c r="BF4" s="319"/>
      <c r="BG4" s="319"/>
      <c r="BI4" s="12"/>
      <c r="BJ4" s="12"/>
      <c r="BK4" s="12"/>
      <c r="BL4" s="12"/>
      <c r="BM4" s="12"/>
      <c r="BN4" s="12"/>
      <c r="BO4" s="12"/>
      <c r="BP4" s="12"/>
    </row>
    <row r="5" spans="1:197" s="16" customFormat="1" ht="17.25" customHeight="1" x14ac:dyDescent="0.2">
      <c r="A5" s="132"/>
      <c r="B5" s="71"/>
      <c r="C5" s="71"/>
      <c r="D5" s="105"/>
      <c r="E5" s="15"/>
      <c r="G5" s="219"/>
      <c r="O5" s="67"/>
      <c r="P5" s="68"/>
      <c r="Q5" s="67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BI5" s="12"/>
      <c r="BJ5" s="12"/>
      <c r="BK5" s="12"/>
      <c r="BL5" s="12"/>
      <c r="BM5" s="12"/>
      <c r="BN5" s="12"/>
      <c r="BO5" s="12"/>
      <c r="BP5" s="12"/>
    </row>
    <row r="6" spans="1:197" s="69" customFormat="1" ht="23.25" hidden="1" x14ac:dyDescent="0.2">
      <c r="A6" s="133" t="s">
        <v>3</v>
      </c>
      <c r="B6" s="71"/>
      <c r="C6" s="71"/>
      <c r="G6" s="220"/>
      <c r="O6" s="45"/>
      <c r="P6" s="44"/>
      <c r="Q6" s="45"/>
      <c r="R6" s="44"/>
      <c r="S6" s="44"/>
      <c r="T6" s="72"/>
      <c r="U6" s="72"/>
      <c r="V6" s="72"/>
      <c r="W6" s="72"/>
      <c r="X6" s="72"/>
      <c r="Y6" s="72" t="s">
        <v>4</v>
      </c>
      <c r="Z6" s="72"/>
      <c r="AA6" s="72"/>
      <c r="AB6" s="72"/>
      <c r="AC6" s="72"/>
      <c r="AD6" s="72"/>
      <c r="AE6" s="72"/>
      <c r="AF6" s="72"/>
      <c r="AG6" s="44"/>
      <c r="AH6" s="44"/>
      <c r="AI6" s="44"/>
      <c r="AJ6" s="44"/>
      <c r="AK6" s="44"/>
      <c r="AL6" s="44"/>
      <c r="AM6" s="44"/>
      <c r="AN6" s="44"/>
      <c r="AO6" s="44"/>
      <c r="BI6" s="44"/>
      <c r="BJ6" s="44"/>
      <c r="BK6" s="44"/>
      <c r="BL6" s="44"/>
      <c r="BM6" s="44"/>
      <c r="BN6" s="44"/>
      <c r="BO6" s="44"/>
      <c r="BP6" s="44"/>
    </row>
    <row r="7" spans="1:197" ht="23.25" hidden="1" x14ac:dyDescent="0.2">
      <c r="A7" s="133" t="s">
        <v>5</v>
      </c>
      <c r="D7" s="44"/>
      <c r="E7" s="69"/>
      <c r="F7" s="69"/>
      <c r="G7" s="220"/>
      <c r="H7" s="69"/>
      <c r="I7" s="45"/>
      <c r="J7" s="69"/>
      <c r="K7" s="69"/>
      <c r="L7" s="69"/>
      <c r="M7" s="69"/>
      <c r="N7" s="69"/>
      <c r="O7" s="69"/>
      <c r="P7" s="69"/>
      <c r="Q7" s="69"/>
      <c r="R7" s="69"/>
      <c r="S7" s="69"/>
      <c r="T7" s="73"/>
      <c r="U7" s="73"/>
      <c r="V7" s="73"/>
      <c r="W7" s="73"/>
      <c r="X7" s="73"/>
      <c r="Y7" s="72" t="s">
        <v>6</v>
      </c>
      <c r="Z7" s="73"/>
      <c r="AA7" s="73"/>
      <c r="AB7" s="73"/>
      <c r="AC7" s="73"/>
      <c r="AD7" s="73"/>
      <c r="AE7" s="73"/>
      <c r="AF7" s="73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44"/>
      <c r="BJ7" s="44"/>
      <c r="BK7" s="44"/>
      <c r="BL7" s="44"/>
      <c r="BM7" s="44"/>
      <c r="BN7" s="44"/>
      <c r="BO7" s="44"/>
      <c r="BP7" s="44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69"/>
      <c r="DP7" s="69"/>
      <c r="DQ7" s="69"/>
      <c r="DR7" s="69"/>
      <c r="DS7" s="69"/>
      <c r="DT7" s="69"/>
      <c r="DU7" s="69"/>
      <c r="DV7" s="69"/>
      <c r="DW7" s="69"/>
      <c r="DX7" s="69"/>
      <c r="DY7" s="69"/>
      <c r="DZ7" s="69"/>
      <c r="EA7" s="69"/>
      <c r="EB7" s="69"/>
      <c r="EC7" s="69"/>
      <c r="ED7" s="69"/>
      <c r="EE7" s="69"/>
      <c r="EF7" s="69"/>
      <c r="EG7" s="69"/>
      <c r="EH7" s="69"/>
      <c r="EI7" s="69"/>
      <c r="EJ7" s="69"/>
      <c r="EK7" s="69"/>
      <c r="EL7" s="69"/>
      <c r="EM7" s="69"/>
      <c r="EN7" s="69"/>
      <c r="EO7" s="69"/>
      <c r="EP7" s="69"/>
      <c r="EQ7" s="69"/>
      <c r="ER7" s="69"/>
      <c r="ES7" s="69"/>
      <c r="ET7" s="69"/>
      <c r="EU7" s="69"/>
      <c r="EV7" s="69"/>
      <c r="EW7" s="69"/>
      <c r="EX7" s="69"/>
      <c r="EY7" s="69"/>
      <c r="EZ7" s="69"/>
      <c r="FA7" s="69"/>
      <c r="FB7" s="69"/>
      <c r="FC7" s="69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</row>
    <row r="8" spans="1:197" ht="23.25" hidden="1" x14ac:dyDescent="0.2">
      <c r="A8" s="133" t="s">
        <v>11</v>
      </c>
      <c r="D8" s="44"/>
      <c r="E8" s="69"/>
      <c r="F8" s="69"/>
      <c r="G8" s="220"/>
      <c r="H8" s="69"/>
      <c r="I8" s="45"/>
      <c r="J8" s="69"/>
      <c r="K8" s="69"/>
      <c r="L8" s="69"/>
      <c r="M8" s="69"/>
      <c r="N8" s="69"/>
      <c r="O8" s="69"/>
      <c r="P8" s="69"/>
      <c r="Q8" s="69"/>
      <c r="R8" s="69"/>
      <c r="S8" s="69"/>
      <c r="T8" s="73"/>
      <c r="U8" s="73"/>
      <c r="V8" s="73"/>
      <c r="W8" s="73"/>
      <c r="X8" s="73"/>
      <c r="Y8" s="306" t="s">
        <v>172</v>
      </c>
      <c r="Z8" s="73"/>
      <c r="AA8" s="73"/>
      <c r="AB8" s="73"/>
      <c r="AC8" s="73"/>
      <c r="AD8" s="73"/>
      <c r="AE8" s="73"/>
      <c r="AF8" s="73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44"/>
      <c r="BJ8" s="44"/>
      <c r="BK8" s="44"/>
      <c r="BL8" s="44"/>
      <c r="BM8" s="44"/>
      <c r="BN8" s="44"/>
      <c r="BO8" s="44"/>
      <c r="BP8" s="44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69"/>
      <c r="CR8" s="69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69"/>
      <c r="DH8" s="69"/>
      <c r="DI8" s="69"/>
      <c r="DJ8" s="69"/>
      <c r="DK8" s="69"/>
      <c r="DL8" s="69"/>
      <c r="DM8" s="69"/>
      <c r="DN8" s="69"/>
      <c r="DO8" s="69"/>
      <c r="DP8" s="69"/>
      <c r="DQ8" s="69"/>
      <c r="DR8" s="69"/>
      <c r="DS8" s="69"/>
      <c r="DT8" s="69"/>
      <c r="DU8" s="69"/>
      <c r="DV8" s="69"/>
      <c r="DW8" s="69"/>
      <c r="DX8" s="69"/>
      <c r="DY8" s="69"/>
      <c r="DZ8" s="69"/>
      <c r="EA8" s="69"/>
      <c r="EB8" s="69"/>
      <c r="EC8" s="69"/>
      <c r="ED8" s="69"/>
      <c r="EE8" s="69"/>
      <c r="EF8" s="69"/>
      <c r="EG8" s="69"/>
      <c r="EH8" s="69"/>
      <c r="EI8" s="69"/>
      <c r="EJ8" s="69"/>
      <c r="EK8" s="69"/>
      <c r="EL8" s="69"/>
      <c r="EM8" s="69"/>
      <c r="EN8" s="69"/>
      <c r="EO8" s="69"/>
      <c r="EP8" s="69"/>
      <c r="EQ8" s="69"/>
      <c r="ER8" s="69"/>
      <c r="ES8" s="69"/>
      <c r="ET8" s="69"/>
      <c r="EU8" s="69"/>
      <c r="EV8" s="69"/>
      <c r="EW8" s="69"/>
      <c r="EX8" s="69"/>
      <c r="EY8" s="69"/>
      <c r="EZ8" s="69"/>
      <c r="FA8" s="69"/>
      <c r="FB8" s="69"/>
      <c r="FC8" s="69"/>
      <c r="FD8" s="69"/>
      <c r="FE8" s="69"/>
      <c r="FF8" s="69"/>
      <c r="FG8" s="69"/>
      <c r="FH8" s="69"/>
      <c r="FI8" s="69"/>
      <c r="FJ8" s="69"/>
      <c r="FK8" s="69"/>
      <c r="FL8" s="69"/>
      <c r="FM8" s="69"/>
      <c r="FN8" s="69"/>
      <c r="FO8" s="69"/>
      <c r="FP8" s="69"/>
      <c r="FQ8" s="69"/>
      <c r="FR8" s="69"/>
      <c r="FS8" s="69"/>
      <c r="FT8" s="69"/>
      <c r="FU8" s="69"/>
      <c r="FV8" s="69"/>
      <c r="FW8" s="69"/>
      <c r="FX8" s="69"/>
      <c r="FY8" s="69"/>
      <c r="FZ8" s="69"/>
      <c r="GA8" s="69"/>
      <c r="GB8" s="69"/>
      <c r="GC8" s="69"/>
      <c r="GD8" s="69"/>
      <c r="GE8" s="69"/>
      <c r="GF8" s="69"/>
      <c r="GG8" s="69"/>
      <c r="GH8" s="69"/>
      <c r="GI8" s="69"/>
      <c r="GJ8" s="69"/>
      <c r="GK8" s="69"/>
      <c r="GL8" s="69"/>
      <c r="GM8" s="69"/>
      <c r="GN8" s="69"/>
      <c r="GO8" s="69"/>
    </row>
    <row r="9" spans="1:197" s="69" customFormat="1" ht="23.25" hidden="1" x14ac:dyDescent="0.2">
      <c r="A9" s="133" t="s">
        <v>7</v>
      </c>
      <c r="B9" s="71"/>
      <c r="C9" s="71"/>
      <c r="D9" s="23"/>
      <c r="E9" s="15"/>
      <c r="F9" s="17"/>
      <c r="G9" s="221"/>
      <c r="H9" s="18"/>
      <c r="I9" s="48"/>
      <c r="J9" s="18"/>
      <c r="K9" s="18"/>
      <c r="L9" s="18"/>
      <c r="M9" s="18"/>
      <c r="N9" s="18"/>
      <c r="O9" s="18"/>
      <c r="P9" s="18"/>
      <c r="Q9" s="18"/>
      <c r="R9" s="18"/>
      <c r="S9" s="18"/>
      <c r="T9" s="73"/>
      <c r="U9" s="73"/>
      <c r="V9" s="73"/>
      <c r="W9" s="73"/>
      <c r="X9" s="73"/>
      <c r="Y9" s="72" t="s">
        <v>8</v>
      </c>
      <c r="Z9" s="73"/>
      <c r="AA9" s="73"/>
      <c r="AB9" s="73"/>
      <c r="AC9" s="73"/>
      <c r="AD9" s="73"/>
      <c r="AE9" s="73"/>
      <c r="AF9" s="73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4"/>
      <c r="BJ9" s="4"/>
      <c r="BK9" s="4"/>
      <c r="BL9" s="4"/>
      <c r="BM9" s="4"/>
      <c r="BN9" s="4"/>
      <c r="BO9" s="4"/>
      <c r="BP9" s="4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</row>
    <row r="10" spans="1:197" s="69" customFormat="1" ht="23.25" hidden="1" x14ac:dyDescent="0.2">
      <c r="A10" s="133" t="s">
        <v>9</v>
      </c>
      <c r="B10" s="71"/>
      <c r="C10" s="71"/>
      <c r="D10" s="320" t="s">
        <v>10</v>
      </c>
      <c r="E10" s="320"/>
      <c r="F10" s="320"/>
      <c r="G10" s="320"/>
      <c r="H10" s="320"/>
      <c r="I10" s="320"/>
      <c r="J10" s="320"/>
      <c r="K10" s="320"/>
      <c r="L10" s="320"/>
      <c r="M10" s="320"/>
      <c r="N10" s="320"/>
      <c r="O10" s="320"/>
      <c r="P10" s="320"/>
      <c r="Q10" s="320"/>
      <c r="R10" s="320"/>
      <c r="S10" s="320"/>
      <c r="T10" s="320"/>
      <c r="U10" s="320"/>
      <c r="V10" s="320"/>
      <c r="W10" s="320"/>
      <c r="X10" s="320"/>
      <c r="Y10" s="320"/>
      <c r="Z10" s="320"/>
      <c r="AA10" s="320"/>
      <c r="AB10" s="320"/>
      <c r="AC10" s="320"/>
      <c r="AD10" s="320"/>
      <c r="AE10" s="320"/>
      <c r="AF10" s="320"/>
      <c r="AG10" s="320"/>
      <c r="AH10" s="320"/>
      <c r="AI10" s="320"/>
      <c r="AJ10" s="320"/>
      <c r="AK10" s="320"/>
      <c r="AL10" s="320"/>
      <c r="AM10" s="320"/>
      <c r="AN10" s="320"/>
      <c r="AO10" s="320"/>
      <c r="AP10" s="320"/>
      <c r="AQ10" s="320"/>
      <c r="AR10" s="320"/>
      <c r="AS10" s="320"/>
      <c r="AT10" s="320"/>
      <c r="AU10" s="320"/>
      <c r="AV10" s="320"/>
      <c r="AW10" s="320"/>
      <c r="AX10" s="320"/>
      <c r="AY10" s="320"/>
      <c r="AZ10" s="320"/>
      <c r="BA10" s="320"/>
      <c r="BB10" s="320"/>
      <c r="BC10" s="320"/>
      <c r="BD10" s="320"/>
      <c r="BE10" s="320"/>
      <c r="BF10" s="320"/>
      <c r="BG10" s="320"/>
      <c r="BI10" s="44"/>
      <c r="BJ10" s="44"/>
      <c r="BK10" s="44"/>
      <c r="BL10" s="44"/>
      <c r="BM10" s="44"/>
      <c r="BN10" s="44"/>
      <c r="BO10" s="44"/>
      <c r="BP10" s="44"/>
    </row>
    <row r="11" spans="1:197" s="69" customFormat="1" ht="23.25" hidden="1" x14ac:dyDescent="0.2">
      <c r="A11" s="133" t="s">
        <v>12</v>
      </c>
      <c r="B11" s="71"/>
      <c r="C11" s="71"/>
      <c r="G11" s="220"/>
      <c r="I11" s="45"/>
      <c r="T11" s="73"/>
      <c r="U11" s="73"/>
      <c r="V11" s="73"/>
      <c r="W11" s="73"/>
      <c r="X11" s="73"/>
      <c r="Y11" s="72" t="s">
        <v>13</v>
      </c>
      <c r="Z11" s="73"/>
      <c r="AA11" s="73"/>
      <c r="AB11" s="73"/>
      <c r="AC11" s="73"/>
      <c r="AD11" s="73"/>
      <c r="AE11" s="73"/>
      <c r="AF11" s="73"/>
      <c r="BI11" s="44"/>
      <c r="BJ11" s="44"/>
      <c r="BK11" s="44"/>
      <c r="BL11" s="44"/>
      <c r="BM11" s="44"/>
      <c r="BN11" s="44"/>
      <c r="BO11" s="44"/>
      <c r="BP11" s="44"/>
    </row>
    <row r="12" spans="1:197" s="69" customFormat="1" ht="17.25" customHeight="1" x14ac:dyDescent="0.2">
      <c r="A12" s="133"/>
      <c r="B12" s="71"/>
      <c r="C12" s="71"/>
      <c r="G12" s="220"/>
      <c r="I12" s="45"/>
      <c r="T12" s="73"/>
      <c r="U12" s="73"/>
      <c r="V12" s="73"/>
      <c r="W12" s="73"/>
      <c r="X12" s="73"/>
      <c r="Y12" s="72"/>
      <c r="Z12" s="73"/>
      <c r="AA12" s="73"/>
      <c r="AB12" s="73"/>
      <c r="AC12" s="73"/>
      <c r="AD12" s="73"/>
      <c r="AE12" s="73"/>
      <c r="AF12" s="73"/>
      <c r="AQ12" s="23"/>
      <c r="AR12" s="23"/>
      <c r="AS12" s="23"/>
      <c r="AT12" s="23"/>
      <c r="BI12" s="44"/>
      <c r="BJ12" s="44"/>
      <c r="BK12" s="44"/>
      <c r="BL12" s="44"/>
      <c r="BM12" s="44"/>
      <c r="BN12" s="44"/>
      <c r="BO12" s="44"/>
      <c r="BP12" s="44"/>
    </row>
    <row r="13" spans="1:197" ht="17.25" customHeight="1" thickBot="1" x14ac:dyDescent="0.25">
      <c r="A13" s="132"/>
      <c r="E13" s="47"/>
    </row>
    <row r="14" spans="1:197" s="25" customFormat="1" ht="18.75" thickBot="1" x14ac:dyDescent="0.25">
      <c r="A14" s="132"/>
      <c r="B14" s="65"/>
      <c r="C14" s="65"/>
      <c r="D14" s="335" t="s">
        <v>103</v>
      </c>
      <c r="E14" s="348" t="s">
        <v>15</v>
      </c>
      <c r="F14" s="5" t="s">
        <v>16</v>
      </c>
      <c r="G14" s="222"/>
      <c r="H14" s="19">
        <v>1</v>
      </c>
      <c r="I14" s="20">
        <v>2</v>
      </c>
      <c r="J14" s="19">
        <v>3</v>
      </c>
      <c r="K14" s="20">
        <v>4</v>
      </c>
      <c r="L14" s="19">
        <v>5</v>
      </c>
      <c r="M14" s="20">
        <v>6</v>
      </c>
      <c r="N14" s="19">
        <v>7</v>
      </c>
      <c r="O14" s="20">
        <v>8</v>
      </c>
      <c r="P14" s="19">
        <v>9</v>
      </c>
      <c r="Q14" s="20">
        <v>10</v>
      </c>
      <c r="R14" s="19">
        <v>11</v>
      </c>
      <c r="S14" s="20">
        <v>12</v>
      </c>
      <c r="T14" s="19">
        <v>13</v>
      </c>
      <c r="U14" s="20">
        <v>14</v>
      </c>
      <c r="V14" s="19">
        <v>15</v>
      </c>
      <c r="W14" s="20">
        <v>16</v>
      </c>
      <c r="X14" s="19">
        <v>17</v>
      </c>
      <c r="Y14" s="20">
        <v>18</v>
      </c>
      <c r="Z14" s="19">
        <v>19</v>
      </c>
      <c r="AA14" s="20">
        <v>20</v>
      </c>
      <c r="AB14" s="19">
        <v>21</v>
      </c>
      <c r="AC14" s="20">
        <v>22</v>
      </c>
      <c r="AD14" s="19">
        <v>23</v>
      </c>
      <c r="AE14" s="20">
        <v>24</v>
      </c>
      <c r="AF14" s="19">
        <v>25</v>
      </c>
      <c r="AG14" s="20">
        <v>26</v>
      </c>
      <c r="AH14" s="19">
        <v>27</v>
      </c>
      <c r="AI14" s="20">
        <v>28</v>
      </c>
      <c r="AJ14" s="19">
        <v>29</v>
      </c>
      <c r="AK14" s="20">
        <v>30</v>
      </c>
      <c r="AL14" s="19">
        <v>31</v>
      </c>
      <c r="AM14" s="20">
        <v>32</v>
      </c>
      <c r="AN14" s="19">
        <v>33</v>
      </c>
      <c r="AO14" s="20">
        <v>34</v>
      </c>
      <c r="AP14" s="19">
        <v>35</v>
      </c>
      <c r="AQ14" s="20">
        <v>36</v>
      </c>
      <c r="AR14" s="19">
        <v>37</v>
      </c>
      <c r="AS14" s="20">
        <v>38</v>
      </c>
      <c r="AT14" s="19">
        <v>39</v>
      </c>
      <c r="AU14" s="20">
        <v>40</v>
      </c>
      <c r="AV14" s="19">
        <v>41</v>
      </c>
      <c r="AW14" s="20">
        <v>42</v>
      </c>
      <c r="AX14" s="19">
        <v>43</v>
      </c>
      <c r="AY14" s="20">
        <v>44</v>
      </c>
      <c r="AZ14" s="19">
        <v>45</v>
      </c>
      <c r="BA14" s="20">
        <v>46</v>
      </c>
      <c r="BB14" s="19">
        <v>47</v>
      </c>
      <c r="BC14" s="20">
        <v>48</v>
      </c>
      <c r="BD14" s="19">
        <v>49</v>
      </c>
      <c r="BE14" s="20">
        <v>50</v>
      </c>
      <c r="BF14" s="70">
        <v>51</v>
      </c>
      <c r="BG14" s="20">
        <v>52</v>
      </c>
    </row>
    <row r="15" spans="1:197" s="50" customFormat="1" ht="90.75" customHeight="1" x14ac:dyDescent="0.2">
      <c r="A15" s="132"/>
      <c r="B15" s="65"/>
      <c r="C15" s="65"/>
      <c r="D15" s="336"/>
      <c r="E15" s="349"/>
      <c r="F15" s="43" t="s">
        <v>17</v>
      </c>
      <c r="G15" s="223">
        <v>45894</v>
      </c>
      <c r="H15" s="213">
        <f t="shared" ref="H15:BE15" si="0">G15+7</f>
        <v>45901</v>
      </c>
      <c r="I15" s="213">
        <f t="shared" si="0"/>
        <v>45908</v>
      </c>
      <c r="J15" s="213">
        <f t="shared" si="0"/>
        <v>45915</v>
      </c>
      <c r="K15" s="213">
        <f t="shared" si="0"/>
        <v>45922</v>
      </c>
      <c r="L15" s="213">
        <f t="shared" si="0"/>
        <v>45929</v>
      </c>
      <c r="M15" s="213">
        <f t="shared" si="0"/>
        <v>45936</v>
      </c>
      <c r="N15" s="213">
        <f t="shared" si="0"/>
        <v>45943</v>
      </c>
      <c r="O15" s="213">
        <f t="shared" si="0"/>
        <v>45950</v>
      </c>
      <c r="P15" s="213">
        <f t="shared" si="0"/>
        <v>45957</v>
      </c>
      <c r="Q15" s="213">
        <f t="shared" si="0"/>
        <v>45964</v>
      </c>
      <c r="R15" s="213">
        <f t="shared" si="0"/>
        <v>45971</v>
      </c>
      <c r="S15" s="213">
        <f t="shared" si="0"/>
        <v>45978</v>
      </c>
      <c r="T15" s="213">
        <f t="shared" si="0"/>
        <v>45985</v>
      </c>
      <c r="U15" s="213">
        <f>T15+7</f>
        <v>45992</v>
      </c>
      <c r="V15" s="213">
        <f t="shared" si="0"/>
        <v>45999</v>
      </c>
      <c r="W15" s="213">
        <f t="shared" si="0"/>
        <v>46006</v>
      </c>
      <c r="X15" s="213">
        <f t="shared" si="0"/>
        <v>46013</v>
      </c>
      <c r="Y15" s="213">
        <f t="shared" si="0"/>
        <v>46020</v>
      </c>
      <c r="Z15" s="213">
        <f t="shared" si="0"/>
        <v>46027</v>
      </c>
      <c r="AA15" s="214">
        <f t="shared" si="0"/>
        <v>46034</v>
      </c>
      <c r="AB15" s="215">
        <f>AA15+7</f>
        <v>46041</v>
      </c>
      <c r="AC15" s="213">
        <f>AB15+7</f>
        <v>46048</v>
      </c>
      <c r="AD15" s="213">
        <f t="shared" si="0"/>
        <v>46055</v>
      </c>
      <c r="AE15" s="213">
        <f t="shared" si="0"/>
        <v>46062</v>
      </c>
      <c r="AF15" s="213">
        <f t="shared" si="0"/>
        <v>46069</v>
      </c>
      <c r="AG15" s="213">
        <f t="shared" si="0"/>
        <v>46076</v>
      </c>
      <c r="AH15" s="213">
        <f t="shared" si="0"/>
        <v>46083</v>
      </c>
      <c r="AI15" s="213">
        <f t="shared" si="0"/>
        <v>46090</v>
      </c>
      <c r="AJ15" s="213">
        <f t="shared" si="0"/>
        <v>46097</v>
      </c>
      <c r="AK15" s="213">
        <f t="shared" si="0"/>
        <v>46104</v>
      </c>
      <c r="AL15" s="213">
        <f t="shared" si="0"/>
        <v>46111</v>
      </c>
      <c r="AM15" s="213">
        <f t="shared" si="0"/>
        <v>46118</v>
      </c>
      <c r="AN15" s="213">
        <f>AM15+7</f>
        <v>46125</v>
      </c>
      <c r="AO15" s="213">
        <f t="shared" si="0"/>
        <v>46132</v>
      </c>
      <c r="AP15" s="213">
        <f t="shared" si="0"/>
        <v>46139</v>
      </c>
      <c r="AQ15" s="213">
        <f t="shared" si="0"/>
        <v>46146</v>
      </c>
      <c r="AR15" s="213">
        <f>AQ15+7</f>
        <v>46153</v>
      </c>
      <c r="AS15" s="213">
        <f t="shared" si="0"/>
        <v>46160</v>
      </c>
      <c r="AT15" s="213">
        <f t="shared" si="0"/>
        <v>46167</v>
      </c>
      <c r="AU15" s="213">
        <f t="shared" si="0"/>
        <v>46174</v>
      </c>
      <c r="AV15" s="213">
        <f t="shared" si="0"/>
        <v>46181</v>
      </c>
      <c r="AW15" s="213">
        <f t="shared" si="0"/>
        <v>46188</v>
      </c>
      <c r="AX15" s="213">
        <f t="shared" si="0"/>
        <v>46195</v>
      </c>
      <c r="AY15" s="213">
        <f t="shared" si="0"/>
        <v>46202</v>
      </c>
      <c r="AZ15" s="51">
        <f t="shared" si="0"/>
        <v>46209</v>
      </c>
      <c r="BA15" s="51">
        <f t="shared" si="0"/>
        <v>46216</v>
      </c>
      <c r="BB15" s="51">
        <f t="shared" si="0"/>
        <v>46223</v>
      </c>
      <c r="BC15" s="51">
        <f t="shared" si="0"/>
        <v>46230</v>
      </c>
      <c r="BD15" s="51">
        <f t="shared" si="0"/>
        <v>46237</v>
      </c>
      <c r="BE15" s="51">
        <f t="shared" si="0"/>
        <v>46244</v>
      </c>
      <c r="BF15" s="52">
        <f t="shared" ref="BF15" si="1">BE15+7</f>
        <v>46251</v>
      </c>
      <c r="BG15" s="51">
        <f t="shared" ref="BG15" si="2">BF15+7</f>
        <v>46258</v>
      </c>
      <c r="BH15" s="110"/>
      <c r="BI15" s="10"/>
      <c r="BJ15" s="70"/>
      <c r="BK15" s="70"/>
      <c r="BL15" s="70" t="s">
        <v>99</v>
      </c>
      <c r="BM15" s="70"/>
      <c r="BN15" s="70"/>
      <c r="BO15" s="70"/>
      <c r="BP15" s="49"/>
    </row>
    <row r="16" spans="1:197" s="4" customFormat="1" ht="18" customHeight="1" x14ac:dyDescent="0.2">
      <c r="A16" s="132"/>
      <c r="B16" s="65"/>
      <c r="C16" s="65"/>
      <c r="D16" s="336"/>
      <c r="E16" s="349"/>
      <c r="F16" s="8" t="s">
        <v>18</v>
      </c>
      <c r="G16" s="224"/>
      <c r="H16" s="41">
        <v>1</v>
      </c>
      <c r="I16" s="41">
        <v>2</v>
      </c>
      <c r="J16" s="41">
        <v>3</v>
      </c>
      <c r="K16" s="41">
        <v>4</v>
      </c>
      <c r="L16" s="41">
        <v>5</v>
      </c>
      <c r="M16" s="41">
        <v>6</v>
      </c>
      <c r="N16" s="41">
        <v>7</v>
      </c>
      <c r="O16" s="41">
        <v>8</v>
      </c>
      <c r="P16" s="41">
        <v>9</v>
      </c>
      <c r="Q16" s="41">
        <v>10</v>
      </c>
      <c r="R16" s="41">
        <v>11</v>
      </c>
      <c r="S16" s="41">
        <v>12</v>
      </c>
      <c r="T16" s="41">
        <v>13</v>
      </c>
      <c r="U16" s="41">
        <v>14</v>
      </c>
      <c r="V16" s="41">
        <v>15</v>
      </c>
      <c r="W16" s="41">
        <v>16</v>
      </c>
      <c r="X16" s="41">
        <v>17</v>
      </c>
      <c r="Y16" s="41">
        <v>18</v>
      </c>
      <c r="Z16" s="41">
        <v>19</v>
      </c>
      <c r="AA16" s="41">
        <v>20</v>
      </c>
      <c r="AB16" s="41">
        <v>21</v>
      </c>
      <c r="AC16" s="41">
        <v>22</v>
      </c>
      <c r="AD16" s="41">
        <v>23</v>
      </c>
      <c r="AE16" s="41">
        <v>24</v>
      </c>
      <c r="AF16" s="41">
        <v>25</v>
      </c>
      <c r="AG16" s="41">
        <v>26</v>
      </c>
      <c r="AH16" s="41">
        <v>27</v>
      </c>
      <c r="AI16" s="41">
        <v>28</v>
      </c>
      <c r="AJ16" s="41">
        <v>29</v>
      </c>
      <c r="AK16" s="41">
        <v>30</v>
      </c>
      <c r="AL16" s="41">
        <v>31</v>
      </c>
      <c r="AM16" s="41">
        <v>32</v>
      </c>
      <c r="AN16" s="41">
        <v>33</v>
      </c>
      <c r="AO16" s="41">
        <v>34</v>
      </c>
      <c r="AP16" s="41">
        <v>35</v>
      </c>
      <c r="AQ16" s="41">
        <v>36</v>
      </c>
      <c r="AR16" s="41">
        <v>37</v>
      </c>
      <c r="AS16" s="41">
        <v>38</v>
      </c>
      <c r="AT16" s="41">
        <v>39</v>
      </c>
      <c r="AU16" s="41">
        <v>40</v>
      </c>
      <c r="AV16" s="41">
        <v>41</v>
      </c>
      <c r="AW16" s="41">
        <v>42</v>
      </c>
      <c r="AX16" s="41">
        <v>43</v>
      </c>
      <c r="AY16" s="41">
        <v>44</v>
      </c>
      <c r="AZ16" s="41">
        <v>45</v>
      </c>
      <c r="BA16" s="41">
        <v>46</v>
      </c>
      <c r="BB16" s="41">
        <v>47</v>
      </c>
      <c r="BC16" s="41">
        <v>48</v>
      </c>
      <c r="BD16" s="41">
        <v>49</v>
      </c>
      <c r="BE16" s="41">
        <v>50</v>
      </c>
      <c r="BF16" s="254">
        <v>51</v>
      </c>
      <c r="BG16" s="41">
        <v>52</v>
      </c>
      <c r="BI16" s="338" t="s">
        <v>60</v>
      </c>
      <c r="BJ16" s="331" t="s">
        <v>61</v>
      </c>
      <c r="BK16" s="331" t="s">
        <v>62</v>
      </c>
      <c r="BL16" s="331" t="s">
        <v>63</v>
      </c>
      <c r="BM16" s="328" t="s">
        <v>140</v>
      </c>
      <c r="BN16" s="331" t="s">
        <v>64</v>
      </c>
      <c r="BO16" s="331" t="s">
        <v>65</v>
      </c>
      <c r="BP16" s="332" t="s">
        <v>66</v>
      </c>
    </row>
    <row r="17" spans="1:68" s="4" customFormat="1" x14ac:dyDescent="0.2">
      <c r="A17" s="132"/>
      <c r="B17" s="65"/>
      <c r="C17" s="65"/>
      <c r="D17" s="336"/>
      <c r="E17" s="349"/>
      <c r="F17" s="8" t="s">
        <v>19</v>
      </c>
      <c r="G17" s="224"/>
      <c r="H17" s="41">
        <v>1</v>
      </c>
      <c r="I17" s="41">
        <v>2</v>
      </c>
      <c r="J17" s="41">
        <v>3</v>
      </c>
      <c r="K17" s="41">
        <v>4</v>
      </c>
      <c r="L17" s="41">
        <v>5</v>
      </c>
      <c r="M17" s="41">
        <v>6</v>
      </c>
      <c r="N17" s="41">
        <v>7</v>
      </c>
      <c r="O17" s="41">
        <v>8</v>
      </c>
      <c r="P17" s="41">
        <v>9</v>
      </c>
      <c r="Q17" s="41">
        <v>10</v>
      </c>
      <c r="R17" s="41">
        <v>11</v>
      </c>
      <c r="S17" s="41">
        <v>12</v>
      </c>
      <c r="T17" s="41">
        <v>13</v>
      </c>
      <c r="U17" s="41">
        <v>14</v>
      </c>
      <c r="V17" s="41">
        <v>15</v>
      </c>
      <c r="W17" s="41">
        <v>16</v>
      </c>
      <c r="X17" s="41">
        <v>17</v>
      </c>
      <c r="Y17" s="41">
        <v>18</v>
      </c>
      <c r="Z17" s="41">
        <v>19</v>
      </c>
      <c r="AA17" s="41">
        <v>20</v>
      </c>
      <c r="AB17" s="41"/>
      <c r="AC17" s="41">
        <v>1</v>
      </c>
      <c r="AD17" s="41">
        <v>2</v>
      </c>
      <c r="AE17" s="41">
        <v>3</v>
      </c>
      <c r="AF17" s="41">
        <v>4</v>
      </c>
      <c r="AG17" s="41">
        <v>5</v>
      </c>
      <c r="AH17" s="41">
        <v>6</v>
      </c>
      <c r="AI17" s="41">
        <v>7</v>
      </c>
      <c r="AJ17" s="41">
        <v>8</v>
      </c>
      <c r="AK17" s="41">
        <v>9</v>
      </c>
      <c r="AL17" s="41">
        <v>10</v>
      </c>
      <c r="AM17" s="41">
        <v>11</v>
      </c>
      <c r="AN17" s="41">
        <v>12</v>
      </c>
      <c r="AO17" s="41">
        <v>13</v>
      </c>
      <c r="AP17" s="41">
        <v>14</v>
      </c>
      <c r="AQ17" s="41">
        <v>15</v>
      </c>
      <c r="AR17" s="41">
        <v>16</v>
      </c>
      <c r="AS17" s="41">
        <v>17</v>
      </c>
      <c r="AT17" s="41">
        <v>18</v>
      </c>
      <c r="AU17" s="41">
        <v>19</v>
      </c>
      <c r="AV17" s="41">
        <v>20</v>
      </c>
      <c r="AW17" s="32"/>
      <c r="AX17" s="32"/>
      <c r="AY17" s="32"/>
      <c r="AZ17" s="32"/>
      <c r="BA17" s="32"/>
      <c r="BB17" s="32"/>
      <c r="BC17" s="32"/>
      <c r="BD17" s="32"/>
      <c r="BE17" s="32"/>
      <c r="BF17" s="255"/>
      <c r="BG17" s="38"/>
      <c r="BI17" s="326"/>
      <c r="BJ17" s="321"/>
      <c r="BK17" s="321"/>
      <c r="BL17" s="321"/>
      <c r="BM17" s="329"/>
      <c r="BN17" s="321"/>
      <c r="BO17" s="321"/>
      <c r="BP17" s="333"/>
    </row>
    <row r="18" spans="1:68" s="4" customFormat="1" x14ac:dyDescent="0.2">
      <c r="A18" s="132"/>
      <c r="B18" s="65"/>
      <c r="C18" s="65"/>
      <c r="D18" s="336"/>
      <c r="E18" s="349"/>
      <c r="F18" s="8" t="s">
        <v>20</v>
      </c>
      <c r="G18" s="225"/>
      <c r="H18" s="1" t="s">
        <v>21</v>
      </c>
      <c r="I18" s="1" t="s">
        <v>22</v>
      </c>
      <c r="J18" s="1" t="s">
        <v>23</v>
      </c>
      <c r="K18" s="1" t="s">
        <v>24</v>
      </c>
      <c r="L18" s="1" t="s">
        <v>21</v>
      </c>
      <c r="M18" s="1" t="s">
        <v>22</v>
      </c>
      <c r="N18" s="1" t="s">
        <v>23</v>
      </c>
      <c r="O18" s="1" t="s">
        <v>24</v>
      </c>
      <c r="P18" s="1" t="s">
        <v>21</v>
      </c>
      <c r="Q18" s="1" t="s">
        <v>22</v>
      </c>
      <c r="R18" s="1" t="s">
        <v>23</v>
      </c>
      <c r="S18" s="1" t="s">
        <v>24</v>
      </c>
      <c r="T18" s="1" t="s">
        <v>21</v>
      </c>
      <c r="U18" s="1" t="s">
        <v>22</v>
      </c>
      <c r="V18" s="1" t="s">
        <v>23</v>
      </c>
      <c r="W18" s="1" t="s">
        <v>24</v>
      </c>
      <c r="X18" s="1" t="s">
        <v>21</v>
      </c>
      <c r="Y18" s="1" t="s">
        <v>22</v>
      </c>
      <c r="Z18" s="1" t="s">
        <v>23</v>
      </c>
      <c r="AA18" s="1" t="s">
        <v>24</v>
      </c>
      <c r="AB18" s="66"/>
      <c r="AC18" s="66" t="s">
        <v>21</v>
      </c>
      <c r="AD18" s="1" t="s">
        <v>22</v>
      </c>
      <c r="AE18" s="1" t="s">
        <v>23</v>
      </c>
      <c r="AF18" s="1" t="s">
        <v>24</v>
      </c>
      <c r="AG18" s="1" t="s">
        <v>21</v>
      </c>
      <c r="AH18" s="1" t="s">
        <v>22</v>
      </c>
      <c r="AI18" s="1" t="s">
        <v>23</v>
      </c>
      <c r="AJ18" s="1" t="s">
        <v>24</v>
      </c>
      <c r="AK18" s="1" t="s">
        <v>21</v>
      </c>
      <c r="AL18" s="1" t="s">
        <v>22</v>
      </c>
      <c r="AM18" s="1" t="s">
        <v>23</v>
      </c>
      <c r="AN18" s="1" t="s">
        <v>24</v>
      </c>
      <c r="AO18" s="1" t="s">
        <v>21</v>
      </c>
      <c r="AP18" s="1" t="s">
        <v>22</v>
      </c>
      <c r="AQ18" s="1" t="s">
        <v>23</v>
      </c>
      <c r="AR18" s="1" t="s">
        <v>24</v>
      </c>
      <c r="AS18" s="1" t="s">
        <v>21</v>
      </c>
      <c r="AT18" s="1" t="s">
        <v>22</v>
      </c>
      <c r="AU18" s="1" t="s">
        <v>23</v>
      </c>
      <c r="AV18" s="1" t="s">
        <v>24</v>
      </c>
      <c r="AW18" s="32"/>
      <c r="AX18" s="32"/>
      <c r="AY18" s="32"/>
      <c r="AZ18" s="32"/>
      <c r="BA18" s="32"/>
      <c r="BB18" s="32"/>
      <c r="BC18" s="32"/>
      <c r="BD18" s="32"/>
      <c r="BE18" s="32"/>
      <c r="BF18" s="255"/>
      <c r="BG18" s="38"/>
      <c r="BI18" s="326"/>
      <c r="BJ18" s="321"/>
      <c r="BK18" s="321"/>
      <c r="BL18" s="321"/>
      <c r="BM18" s="329"/>
      <c r="BN18" s="321"/>
      <c r="BO18" s="321"/>
      <c r="BP18" s="333"/>
    </row>
    <row r="19" spans="1:68" s="4" customFormat="1" ht="19.5" customHeight="1" thickBot="1" x14ac:dyDescent="0.25">
      <c r="A19" s="132"/>
      <c r="B19" s="65"/>
      <c r="C19" s="65"/>
      <c r="D19" s="337"/>
      <c r="E19" s="350"/>
      <c r="F19" s="7" t="s">
        <v>25</v>
      </c>
      <c r="G19" s="226" t="s">
        <v>26</v>
      </c>
      <c r="H19" s="3" t="s">
        <v>26</v>
      </c>
      <c r="I19" s="3" t="s">
        <v>26</v>
      </c>
      <c r="J19" s="3" t="s">
        <v>26</v>
      </c>
      <c r="K19" s="3" t="s">
        <v>26</v>
      </c>
      <c r="L19" s="3" t="s">
        <v>26</v>
      </c>
      <c r="M19" s="3" t="s">
        <v>26</v>
      </c>
      <c r="N19" s="3" t="s">
        <v>26</v>
      </c>
      <c r="O19" s="3" t="s">
        <v>26</v>
      </c>
      <c r="P19" s="3" t="s">
        <v>26</v>
      </c>
      <c r="Q19" s="3" t="s">
        <v>26</v>
      </c>
      <c r="R19" s="3" t="s">
        <v>26</v>
      </c>
      <c r="S19" s="3" t="s">
        <v>26</v>
      </c>
      <c r="T19" s="3" t="s">
        <v>26</v>
      </c>
      <c r="U19" s="3" t="s">
        <v>26</v>
      </c>
      <c r="V19" s="3" t="s">
        <v>26</v>
      </c>
      <c r="W19" s="3" t="s">
        <v>26</v>
      </c>
      <c r="X19" s="3" t="s">
        <v>26</v>
      </c>
      <c r="Y19" s="3" t="s">
        <v>26</v>
      </c>
      <c r="Z19" s="39" t="s">
        <v>26</v>
      </c>
      <c r="AA19" s="3" t="s">
        <v>26</v>
      </c>
      <c r="AB19" s="40" t="s">
        <v>26</v>
      </c>
      <c r="AC19" s="3" t="s">
        <v>26</v>
      </c>
      <c r="AD19" s="3" t="s">
        <v>26</v>
      </c>
      <c r="AE19" s="3" t="s">
        <v>26</v>
      </c>
      <c r="AF19" s="3" t="s">
        <v>26</v>
      </c>
      <c r="AG19" s="3" t="s">
        <v>26</v>
      </c>
      <c r="AH19" s="3" t="s">
        <v>26</v>
      </c>
      <c r="AI19" s="3" t="s">
        <v>26</v>
      </c>
      <c r="AJ19" s="3" t="s">
        <v>26</v>
      </c>
      <c r="AK19" s="3" t="s">
        <v>26</v>
      </c>
      <c r="AL19" s="3" t="s">
        <v>26</v>
      </c>
      <c r="AM19" s="3" t="s">
        <v>26</v>
      </c>
      <c r="AN19" s="3" t="s">
        <v>26</v>
      </c>
      <c r="AO19" s="3" t="s">
        <v>26</v>
      </c>
      <c r="AP19" s="3" t="s">
        <v>26</v>
      </c>
      <c r="AQ19" s="3" t="s">
        <v>26</v>
      </c>
      <c r="AR19" s="3" t="s">
        <v>26</v>
      </c>
      <c r="AS19" s="3" t="s">
        <v>26</v>
      </c>
      <c r="AT19" s="3" t="s">
        <v>26</v>
      </c>
      <c r="AU19" s="3" t="s">
        <v>26</v>
      </c>
      <c r="AV19" s="3" t="s">
        <v>26</v>
      </c>
      <c r="AW19" s="3" t="s">
        <v>26</v>
      </c>
      <c r="AX19" s="3" t="s">
        <v>26</v>
      </c>
      <c r="AY19" s="3" t="s">
        <v>26</v>
      </c>
      <c r="AZ19" s="3" t="s">
        <v>26</v>
      </c>
      <c r="BA19" s="3" t="s">
        <v>26</v>
      </c>
      <c r="BB19" s="3" t="s">
        <v>26</v>
      </c>
      <c r="BC19" s="3" t="s">
        <v>26</v>
      </c>
      <c r="BD19" s="3" t="s">
        <v>26</v>
      </c>
      <c r="BE19" s="3" t="s">
        <v>26</v>
      </c>
      <c r="BF19" s="39" t="s">
        <v>26</v>
      </c>
      <c r="BG19" s="9" t="s">
        <v>26</v>
      </c>
      <c r="BI19" s="327"/>
      <c r="BJ19" s="322"/>
      <c r="BK19" s="322"/>
      <c r="BL19" s="322"/>
      <c r="BM19" s="330"/>
      <c r="BN19" s="322"/>
      <c r="BO19" s="322"/>
      <c r="BP19" s="334"/>
    </row>
    <row r="20" spans="1:68" s="4" customFormat="1" ht="18" customHeight="1" thickBot="1" x14ac:dyDescent="0.25">
      <c r="A20" s="132"/>
      <c r="B20" s="65"/>
      <c r="C20" s="65"/>
      <c r="D20" s="150"/>
      <c r="E20" s="162"/>
      <c r="F20" s="163"/>
      <c r="G20" s="227"/>
      <c r="H20" s="164"/>
      <c r="I20" s="164"/>
      <c r="J20" s="164"/>
      <c r="K20" s="164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  <c r="AA20" s="164"/>
      <c r="AB20" s="164"/>
      <c r="AC20" s="164"/>
      <c r="AD20" s="164"/>
      <c r="AE20" s="164"/>
      <c r="AF20" s="164"/>
      <c r="AG20" s="164"/>
      <c r="AH20" s="164"/>
      <c r="AI20" s="164"/>
      <c r="AJ20" s="164"/>
      <c r="AK20" s="164"/>
      <c r="AL20" s="164"/>
      <c r="AM20" s="164"/>
      <c r="AN20" s="164"/>
      <c r="AO20" s="164"/>
      <c r="AP20" s="164"/>
      <c r="AQ20" s="164"/>
      <c r="AR20" s="164"/>
      <c r="AS20" s="164"/>
      <c r="AT20" s="164"/>
      <c r="AU20" s="164"/>
      <c r="AV20" s="164"/>
      <c r="AW20" s="164"/>
      <c r="AX20" s="164"/>
      <c r="AY20" s="164"/>
      <c r="AZ20" s="164"/>
      <c r="BA20" s="164"/>
      <c r="BB20" s="164"/>
      <c r="BC20" s="164"/>
      <c r="BD20" s="164"/>
      <c r="BE20" s="164"/>
      <c r="BF20" s="164"/>
      <c r="BG20" s="262"/>
    </row>
    <row r="21" spans="1:68" s="4" customFormat="1" ht="22.5" customHeight="1" thickBot="1" x14ac:dyDescent="0.25">
      <c r="A21" s="135" t="s">
        <v>175</v>
      </c>
      <c r="B21" s="65"/>
      <c r="C21" s="65"/>
      <c r="D21" s="157" t="s">
        <v>27</v>
      </c>
      <c r="E21" s="158"/>
      <c r="F21" s="159"/>
      <c r="G21" s="228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1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160"/>
      <c r="AM21" s="160"/>
      <c r="AN21" s="160"/>
      <c r="AO21" s="160"/>
      <c r="AP21" s="160"/>
      <c r="AQ21" s="160"/>
      <c r="AR21" s="160"/>
      <c r="AS21" s="160"/>
      <c r="AT21" s="160"/>
      <c r="AU21" s="160"/>
      <c r="AV21" s="160"/>
      <c r="AW21" s="160"/>
      <c r="AX21" s="160"/>
      <c r="AY21" s="160"/>
      <c r="AZ21" s="160"/>
      <c r="BA21" s="160"/>
      <c r="BB21" s="160"/>
      <c r="BC21" s="160"/>
      <c r="BD21" s="160"/>
      <c r="BE21" s="160"/>
      <c r="BF21" s="160"/>
      <c r="BG21" s="263"/>
    </row>
    <row r="22" spans="1:68" s="2" customFormat="1" x14ac:dyDescent="0.2">
      <c r="A22" s="57" t="s">
        <v>28</v>
      </c>
      <c r="B22" s="65" t="s">
        <v>29</v>
      </c>
      <c r="C22" s="65">
        <v>1</v>
      </c>
      <c r="D22" s="197" t="s">
        <v>137</v>
      </c>
      <c r="E22" s="30">
        <v>1</v>
      </c>
      <c r="F22" s="274" t="s">
        <v>30</v>
      </c>
      <c r="G22" s="229"/>
      <c r="H22" s="77" t="s">
        <v>7</v>
      </c>
      <c r="I22" s="77" t="s">
        <v>7</v>
      </c>
      <c r="J22" s="77" t="s">
        <v>7</v>
      </c>
      <c r="K22" s="77" t="s">
        <v>7</v>
      </c>
      <c r="L22" s="77" t="s">
        <v>7</v>
      </c>
      <c r="M22" s="77" t="s">
        <v>7</v>
      </c>
      <c r="N22" s="77" t="s">
        <v>7</v>
      </c>
      <c r="O22" s="77" t="s">
        <v>7</v>
      </c>
      <c r="P22" s="77" t="s">
        <v>7</v>
      </c>
      <c r="Q22" s="77" t="s">
        <v>7</v>
      </c>
      <c r="R22" s="77" t="s">
        <v>7</v>
      </c>
      <c r="S22" s="77" t="s">
        <v>7</v>
      </c>
      <c r="T22" s="77" t="s">
        <v>7</v>
      </c>
      <c r="U22" s="77" t="s">
        <v>7</v>
      </c>
      <c r="V22" s="77" t="s">
        <v>7</v>
      </c>
      <c r="W22" s="77" t="s">
        <v>7</v>
      </c>
      <c r="X22" s="77" t="s">
        <v>7</v>
      </c>
      <c r="Y22" s="119" t="s">
        <v>31</v>
      </c>
      <c r="Z22" s="119" t="s">
        <v>31</v>
      </c>
      <c r="AA22" s="119" t="s">
        <v>31</v>
      </c>
      <c r="AB22" s="91" t="s">
        <v>32</v>
      </c>
      <c r="AC22" s="78" t="s">
        <v>7</v>
      </c>
      <c r="AD22" s="78" t="s">
        <v>7</v>
      </c>
      <c r="AE22" s="78" t="s">
        <v>7</v>
      </c>
      <c r="AF22" s="78" t="s">
        <v>7</v>
      </c>
      <c r="AG22" s="78" t="s">
        <v>7</v>
      </c>
      <c r="AH22" s="78" t="s">
        <v>7</v>
      </c>
      <c r="AI22" s="78" t="s">
        <v>7</v>
      </c>
      <c r="AJ22" s="78" t="s">
        <v>7</v>
      </c>
      <c r="AK22" s="78" t="s">
        <v>7</v>
      </c>
      <c r="AL22" s="78" t="s">
        <v>7</v>
      </c>
      <c r="AM22" s="78" t="s">
        <v>7</v>
      </c>
      <c r="AN22" s="78" t="s">
        <v>7</v>
      </c>
      <c r="AO22" s="78" t="s">
        <v>7</v>
      </c>
      <c r="AP22" s="78" t="s">
        <v>7</v>
      </c>
      <c r="AQ22" s="78" t="s">
        <v>7</v>
      </c>
      <c r="AR22" s="78" t="s">
        <v>7</v>
      </c>
      <c r="AS22" s="78" t="s">
        <v>7</v>
      </c>
      <c r="AT22" s="119" t="s">
        <v>31</v>
      </c>
      <c r="AU22" s="76" t="s">
        <v>31</v>
      </c>
      <c r="AV22" s="76" t="s">
        <v>31</v>
      </c>
      <c r="AW22" s="136" t="s">
        <v>32</v>
      </c>
      <c r="AX22" s="136" t="s">
        <v>32</v>
      </c>
      <c r="AY22" s="136" t="s">
        <v>32</v>
      </c>
      <c r="AZ22" s="136" t="s">
        <v>32</v>
      </c>
      <c r="BA22" s="136" t="s">
        <v>32</v>
      </c>
      <c r="BB22" s="136" t="s">
        <v>32</v>
      </c>
      <c r="BC22" s="136" t="s">
        <v>32</v>
      </c>
      <c r="BD22" s="136" t="s">
        <v>32</v>
      </c>
      <c r="BE22" s="136" t="s">
        <v>32</v>
      </c>
      <c r="BF22" s="256" t="s">
        <v>32</v>
      </c>
      <c r="BG22" s="137" t="s">
        <v>32</v>
      </c>
      <c r="BI22" s="84">
        <f t="shared" ref="BI22:BI61" si="3">COUNTIF(G22:AB22,"З")</f>
        <v>17</v>
      </c>
      <c r="BJ22" s="22">
        <f t="shared" ref="BJ22:BJ61" si="4">COUNTIF(AC22:BH22,"З")</f>
        <v>17</v>
      </c>
      <c r="BK22" s="22">
        <f t="shared" ref="BK22:BK61" si="5">COUNTIF(H22:BG22,"С")</f>
        <v>6</v>
      </c>
      <c r="BL22" s="22">
        <f t="shared" ref="BL22:BL61" si="6">COUNTIF(H22:BG22,"П")</f>
        <v>0</v>
      </c>
      <c r="BM22" s="22">
        <f t="shared" ref="BM22:BM90" si="7">COUNTIF(H22:BG22,"Е")+COUNTIF(F22:BF22,"о")+COUNTIF(F22:BF22,"А")</f>
        <v>0</v>
      </c>
      <c r="BN22" s="22">
        <f t="shared" ref="BN22:BN61" si="8">COUNTIF(H22:BG22,"Д")+COUNTIF(H22:BG22,"ЗД")</f>
        <v>0</v>
      </c>
      <c r="BO22" s="22">
        <f t="shared" ref="BO22:BO61" si="9">COUNTIF(H22:BG22,"К")</f>
        <v>12</v>
      </c>
      <c r="BP22" s="37">
        <f t="shared" ref="BP22:BP54" si="10">SUM(BI22:BO22)</f>
        <v>52</v>
      </c>
    </row>
    <row r="23" spans="1:68" s="2" customFormat="1" x14ac:dyDescent="0.2">
      <c r="A23" s="57" t="s">
        <v>5</v>
      </c>
      <c r="B23" s="65" t="s">
        <v>29</v>
      </c>
      <c r="C23" s="65">
        <v>1</v>
      </c>
      <c r="D23" s="197" t="s">
        <v>155</v>
      </c>
      <c r="E23" s="184">
        <v>3</v>
      </c>
      <c r="F23" s="274" t="s">
        <v>30</v>
      </c>
      <c r="G23" s="229"/>
      <c r="H23" s="77" t="s">
        <v>7</v>
      </c>
      <c r="I23" s="77" t="s">
        <v>7</v>
      </c>
      <c r="J23" s="77" t="s">
        <v>7</v>
      </c>
      <c r="K23" s="77" t="s">
        <v>7</v>
      </c>
      <c r="L23" s="77" t="s">
        <v>7</v>
      </c>
      <c r="M23" s="77" t="s">
        <v>7</v>
      </c>
      <c r="N23" s="77" t="s">
        <v>7</v>
      </c>
      <c r="O23" s="77" t="s">
        <v>7</v>
      </c>
      <c r="P23" s="77" t="s">
        <v>7</v>
      </c>
      <c r="Q23" s="77" t="s">
        <v>7</v>
      </c>
      <c r="R23" s="77" t="s">
        <v>7</v>
      </c>
      <c r="S23" s="77" t="s">
        <v>7</v>
      </c>
      <c r="T23" s="77" t="s">
        <v>7</v>
      </c>
      <c r="U23" s="77" t="s">
        <v>7</v>
      </c>
      <c r="V23" s="77" t="s">
        <v>7</v>
      </c>
      <c r="W23" s="77" t="s">
        <v>7</v>
      </c>
      <c r="X23" s="77" t="s">
        <v>7</v>
      </c>
      <c r="Y23" s="119" t="s">
        <v>31</v>
      </c>
      <c r="Z23" s="119" t="s">
        <v>31</v>
      </c>
      <c r="AA23" s="119" t="s">
        <v>31</v>
      </c>
      <c r="AB23" s="91" t="s">
        <v>32</v>
      </c>
      <c r="AC23" s="78" t="s">
        <v>7</v>
      </c>
      <c r="AD23" s="78" t="s">
        <v>7</v>
      </c>
      <c r="AE23" s="78" t="s">
        <v>7</v>
      </c>
      <c r="AF23" s="78" t="s">
        <v>7</v>
      </c>
      <c r="AG23" s="78" t="s">
        <v>7</v>
      </c>
      <c r="AH23" s="78" t="s">
        <v>7</v>
      </c>
      <c r="AI23" s="78" t="s">
        <v>7</v>
      </c>
      <c r="AJ23" s="78" t="s">
        <v>7</v>
      </c>
      <c r="AK23" s="78" t="s">
        <v>7</v>
      </c>
      <c r="AL23" s="78" t="s">
        <v>7</v>
      </c>
      <c r="AM23" s="78" t="s">
        <v>7</v>
      </c>
      <c r="AN23" s="78" t="s">
        <v>7</v>
      </c>
      <c r="AO23" s="78" t="s">
        <v>7</v>
      </c>
      <c r="AP23" s="78" t="s">
        <v>7</v>
      </c>
      <c r="AQ23" s="78" t="s">
        <v>7</v>
      </c>
      <c r="AR23" s="78" t="s">
        <v>7</v>
      </c>
      <c r="AS23" s="78" t="s">
        <v>7</v>
      </c>
      <c r="AT23" s="119" t="s">
        <v>31</v>
      </c>
      <c r="AU23" s="76" t="s">
        <v>31</v>
      </c>
      <c r="AV23" s="76" t="s">
        <v>31</v>
      </c>
      <c r="AW23" s="136" t="s">
        <v>32</v>
      </c>
      <c r="AX23" s="136" t="s">
        <v>32</v>
      </c>
      <c r="AY23" s="91" t="s">
        <v>32</v>
      </c>
      <c r="AZ23" s="91" t="s">
        <v>32</v>
      </c>
      <c r="BA23" s="91" t="s">
        <v>32</v>
      </c>
      <c r="BB23" s="91" t="s">
        <v>32</v>
      </c>
      <c r="BC23" s="91" t="s">
        <v>32</v>
      </c>
      <c r="BD23" s="91" t="s">
        <v>32</v>
      </c>
      <c r="BE23" s="91" t="s">
        <v>32</v>
      </c>
      <c r="BF23" s="257" t="s">
        <v>32</v>
      </c>
      <c r="BG23" s="92" t="s">
        <v>32</v>
      </c>
      <c r="BH23" s="4"/>
      <c r="BI23" s="84">
        <f t="shared" si="3"/>
        <v>17</v>
      </c>
      <c r="BJ23" s="22">
        <f t="shared" si="4"/>
        <v>17</v>
      </c>
      <c r="BK23" s="22">
        <f t="shared" si="5"/>
        <v>6</v>
      </c>
      <c r="BL23" s="22">
        <f t="shared" si="6"/>
        <v>0</v>
      </c>
      <c r="BM23" s="22">
        <f t="shared" si="7"/>
        <v>0</v>
      </c>
      <c r="BN23" s="22">
        <f t="shared" si="8"/>
        <v>0</v>
      </c>
      <c r="BO23" s="22">
        <f t="shared" si="9"/>
        <v>12</v>
      </c>
      <c r="BP23" s="86">
        <f t="shared" si="10"/>
        <v>52</v>
      </c>
    </row>
    <row r="24" spans="1:68" s="273" customFormat="1" x14ac:dyDescent="0.2">
      <c r="A24" s="57" t="s">
        <v>11</v>
      </c>
      <c r="B24" s="65" t="s">
        <v>29</v>
      </c>
      <c r="C24" s="65">
        <v>1</v>
      </c>
      <c r="D24" s="197" t="s">
        <v>54</v>
      </c>
      <c r="E24" s="184">
        <v>1</v>
      </c>
      <c r="F24" s="274" t="s">
        <v>30</v>
      </c>
      <c r="G24" s="229"/>
      <c r="H24" s="77" t="s">
        <v>7</v>
      </c>
      <c r="I24" s="77" t="s">
        <v>7</v>
      </c>
      <c r="J24" s="77" t="s">
        <v>7</v>
      </c>
      <c r="K24" s="77" t="s">
        <v>7</v>
      </c>
      <c r="L24" s="77" t="s">
        <v>7</v>
      </c>
      <c r="M24" s="77" t="s">
        <v>7</v>
      </c>
      <c r="N24" s="77" t="s">
        <v>7</v>
      </c>
      <c r="O24" s="77" t="s">
        <v>7</v>
      </c>
      <c r="P24" s="77" t="s">
        <v>7</v>
      </c>
      <c r="Q24" s="77" t="s">
        <v>7</v>
      </c>
      <c r="R24" s="77" t="s">
        <v>7</v>
      </c>
      <c r="S24" s="77" t="s">
        <v>7</v>
      </c>
      <c r="T24" s="77" t="s">
        <v>7</v>
      </c>
      <c r="U24" s="77" t="s">
        <v>7</v>
      </c>
      <c r="V24" s="77" t="s">
        <v>7</v>
      </c>
      <c r="W24" s="77" t="s">
        <v>7</v>
      </c>
      <c r="X24" s="77" t="s">
        <v>7</v>
      </c>
      <c r="Y24" s="119" t="s">
        <v>31</v>
      </c>
      <c r="Z24" s="119" t="s">
        <v>31</v>
      </c>
      <c r="AA24" s="119" t="s">
        <v>31</v>
      </c>
      <c r="AB24" s="91" t="s">
        <v>32</v>
      </c>
      <c r="AC24" s="78" t="s">
        <v>7</v>
      </c>
      <c r="AD24" s="78" t="s">
        <v>7</v>
      </c>
      <c r="AE24" s="78" t="s">
        <v>7</v>
      </c>
      <c r="AF24" s="78" t="s">
        <v>7</v>
      </c>
      <c r="AG24" s="78" t="s">
        <v>7</v>
      </c>
      <c r="AH24" s="78" t="s">
        <v>7</v>
      </c>
      <c r="AI24" s="78" t="s">
        <v>7</v>
      </c>
      <c r="AJ24" s="78" t="s">
        <v>7</v>
      </c>
      <c r="AK24" s="78" t="s">
        <v>7</v>
      </c>
      <c r="AL24" s="78" t="s">
        <v>7</v>
      </c>
      <c r="AM24" s="78" t="s">
        <v>7</v>
      </c>
      <c r="AN24" s="78" t="s">
        <v>7</v>
      </c>
      <c r="AO24" s="78" t="s">
        <v>7</v>
      </c>
      <c r="AP24" s="78" t="s">
        <v>7</v>
      </c>
      <c r="AQ24" s="78" t="s">
        <v>7</v>
      </c>
      <c r="AR24" s="78" t="s">
        <v>7</v>
      </c>
      <c r="AS24" s="78" t="s">
        <v>7</v>
      </c>
      <c r="AT24" s="119" t="s">
        <v>31</v>
      </c>
      <c r="AU24" s="76" t="s">
        <v>31</v>
      </c>
      <c r="AV24" s="76" t="s">
        <v>31</v>
      </c>
      <c r="AW24" s="136" t="s">
        <v>32</v>
      </c>
      <c r="AX24" s="91" t="s">
        <v>32</v>
      </c>
      <c r="AY24" s="91" t="s">
        <v>32</v>
      </c>
      <c r="AZ24" s="91" t="s">
        <v>32</v>
      </c>
      <c r="BA24" s="91" t="s">
        <v>32</v>
      </c>
      <c r="BB24" s="91" t="s">
        <v>32</v>
      </c>
      <c r="BC24" s="91" t="s">
        <v>32</v>
      </c>
      <c r="BD24" s="91" t="s">
        <v>32</v>
      </c>
      <c r="BE24" s="91" t="s">
        <v>32</v>
      </c>
      <c r="BF24" s="257" t="s">
        <v>32</v>
      </c>
      <c r="BG24" s="92" t="s">
        <v>32</v>
      </c>
      <c r="BI24" s="84">
        <f t="shared" ref="BI24" si="11">COUNTIF(G24:AB24,"З")</f>
        <v>17</v>
      </c>
      <c r="BJ24" s="22">
        <f t="shared" ref="BJ24" si="12">COUNTIF(AC24:BH24,"З")</f>
        <v>17</v>
      </c>
      <c r="BK24" s="22">
        <f t="shared" ref="BK24" si="13">COUNTIF(H24:BG24,"С")</f>
        <v>6</v>
      </c>
      <c r="BL24" s="22">
        <f t="shared" ref="BL24" si="14">COUNTIF(H24:BG24,"П")</f>
        <v>0</v>
      </c>
      <c r="BM24" s="22">
        <f t="shared" ref="BM24" si="15">COUNTIF(H24:BG24,"Е")+COUNTIF(F24:BF24,"о")+COUNTIF(F24:BF24,"А")</f>
        <v>0</v>
      </c>
      <c r="BN24" s="22">
        <f t="shared" ref="BN24" si="16">COUNTIF(H24:BG24,"Д")+COUNTIF(H24:BG24,"ЗД")</f>
        <v>0</v>
      </c>
      <c r="BO24" s="22">
        <f t="shared" ref="BO24" si="17">COUNTIF(H24:BG24,"К")</f>
        <v>12</v>
      </c>
      <c r="BP24" s="86">
        <f t="shared" ref="BP24" si="18">SUM(BI24:BO24)</f>
        <v>52</v>
      </c>
    </row>
    <row r="25" spans="1:68" s="2" customFormat="1" x14ac:dyDescent="0.2">
      <c r="A25" s="57" t="s">
        <v>7</v>
      </c>
      <c r="B25" s="65" t="s">
        <v>29</v>
      </c>
      <c r="C25" s="65">
        <v>1</v>
      </c>
      <c r="D25" s="197" t="s">
        <v>154</v>
      </c>
      <c r="E25" s="184">
        <v>4</v>
      </c>
      <c r="F25" s="274" t="s">
        <v>30</v>
      </c>
      <c r="G25" s="229"/>
      <c r="H25" s="77" t="s">
        <v>7</v>
      </c>
      <c r="I25" s="77" t="s">
        <v>7</v>
      </c>
      <c r="J25" s="77" t="s">
        <v>7</v>
      </c>
      <c r="K25" s="77" t="s">
        <v>7</v>
      </c>
      <c r="L25" s="77" t="s">
        <v>7</v>
      </c>
      <c r="M25" s="77" t="s">
        <v>7</v>
      </c>
      <c r="N25" s="77" t="s">
        <v>7</v>
      </c>
      <c r="O25" s="77" t="s">
        <v>7</v>
      </c>
      <c r="P25" s="77" t="s">
        <v>7</v>
      </c>
      <c r="Q25" s="77" t="s">
        <v>7</v>
      </c>
      <c r="R25" s="77" t="s">
        <v>7</v>
      </c>
      <c r="S25" s="77" t="s">
        <v>7</v>
      </c>
      <c r="T25" s="77" t="s">
        <v>7</v>
      </c>
      <c r="U25" s="77" t="s">
        <v>7</v>
      </c>
      <c r="V25" s="77" t="s">
        <v>7</v>
      </c>
      <c r="W25" s="77" t="s">
        <v>7</v>
      </c>
      <c r="X25" s="77" t="s">
        <v>7</v>
      </c>
      <c r="Y25" s="119" t="s">
        <v>31</v>
      </c>
      <c r="Z25" s="119" t="s">
        <v>31</v>
      </c>
      <c r="AA25" s="119" t="s">
        <v>31</v>
      </c>
      <c r="AB25" s="91" t="s">
        <v>32</v>
      </c>
      <c r="AC25" s="78" t="s">
        <v>7</v>
      </c>
      <c r="AD25" s="78" t="s">
        <v>7</v>
      </c>
      <c r="AE25" s="78" t="s">
        <v>7</v>
      </c>
      <c r="AF25" s="78" t="s">
        <v>7</v>
      </c>
      <c r="AG25" s="78" t="s">
        <v>7</v>
      </c>
      <c r="AH25" s="78" t="s">
        <v>7</v>
      </c>
      <c r="AI25" s="78" t="s">
        <v>7</v>
      </c>
      <c r="AJ25" s="78" t="s">
        <v>7</v>
      </c>
      <c r="AK25" s="78" t="s">
        <v>7</v>
      </c>
      <c r="AL25" s="78" t="s">
        <v>7</v>
      </c>
      <c r="AM25" s="78" t="s">
        <v>7</v>
      </c>
      <c r="AN25" s="78" t="s">
        <v>7</v>
      </c>
      <c r="AO25" s="78" t="s">
        <v>7</v>
      </c>
      <c r="AP25" s="78" t="s">
        <v>7</v>
      </c>
      <c r="AQ25" s="78" t="s">
        <v>7</v>
      </c>
      <c r="AR25" s="78" t="s">
        <v>7</v>
      </c>
      <c r="AS25" s="78" t="s">
        <v>7</v>
      </c>
      <c r="AT25" s="119" t="s">
        <v>31</v>
      </c>
      <c r="AU25" s="76" t="s">
        <v>31</v>
      </c>
      <c r="AV25" s="76" t="s">
        <v>31</v>
      </c>
      <c r="AW25" s="136" t="s">
        <v>32</v>
      </c>
      <c r="AX25" s="136" t="s">
        <v>32</v>
      </c>
      <c r="AY25" s="91" t="s">
        <v>32</v>
      </c>
      <c r="AZ25" s="91" t="s">
        <v>32</v>
      </c>
      <c r="BA25" s="91" t="s">
        <v>32</v>
      </c>
      <c r="BB25" s="91" t="s">
        <v>32</v>
      </c>
      <c r="BC25" s="91" t="s">
        <v>32</v>
      </c>
      <c r="BD25" s="91" t="s">
        <v>32</v>
      </c>
      <c r="BE25" s="91" t="s">
        <v>32</v>
      </c>
      <c r="BF25" s="257" t="s">
        <v>32</v>
      </c>
      <c r="BG25" s="92" t="s">
        <v>32</v>
      </c>
      <c r="BI25" s="84">
        <f t="shared" si="3"/>
        <v>17</v>
      </c>
      <c r="BJ25" s="22">
        <f t="shared" si="4"/>
        <v>17</v>
      </c>
      <c r="BK25" s="22">
        <f t="shared" si="5"/>
        <v>6</v>
      </c>
      <c r="BL25" s="22">
        <f t="shared" si="6"/>
        <v>0</v>
      </c>
      <c r="BM25" s="22">
        <f t="shared" si="7"/>
        <v>0</v>
      </c>
      <c r="BN25" s="22">
        <f t="shared" si="8"/>
        <v>0</v>
      </c>
      <c r="BO25" s="22">
        <f t="shared" si="9"/>
        <v>12</v>
      </c>
      <c r="BP25" s="86">
        <f t="shared" si="10"/>
        <v>52</v>
      </c>
    </row>
    <row r="26" spans="1:68" s="2" customFormat="1" x14ac:dyDescent="0.2">
      <c r="A26" s="57" t="s">
        <v>9</v>
      </c>
      <c r="B26" s="65" t="s">
        <v>29</v>
      </c>
      <c r="C26" s="65">
        <v>1</v>
      </c>
      <c r="D26" s="275" t="s">
        <v>156</v>
      </c>
      <c r="E26" s="27">
        <v>4</v>
      </c>
      <c r="F26" s="274" t="s">
        <v>30</v>
      </c>
      <c r="G26" s="229"/>
      <c r="H26" s="77" t="s">
        <v>7</v>
      </c>
      <c r="I26" s="77" t="s">
        <v>7</v>
      </c>
      <c r="J26" s="77" t="s">
        <v>7</v>
      </c>
      <c r="K26" s="77" t="s">
        <v>7</v>
      </c>
      <c r="L26" s="77" t="s">
        <v>7</v>
      </c>
      <c r="M26" s="77" t="s">
        <v>7</v>
      </c>
      <c r="N26" s="77" t="s">
        <v>7</v>
      </c>
      <c r="O26" s="77" t="s">
        <v>7</v>
      </c>
      <c r="P26" s="77" t="s">
        <v>7</v>
      </c>
      <c r="Q26" s="77" t="s">
        <v>7</v>
      </c>
      <c r="R26" s="77" t="s">
        <v>7</v>
      </c>
      <c r="S26" s="77" t="s">
        <v>7</v>
      </c>
      <c r="T26" s="77" t="s">
        <v>7</v>
      </c>
      <c r="U26" s="77" t="s">
        <v>7</v>
      </c>
      <c r="V26" s="77" t="s">
        <v>7</v>
      </c>
      <c r="W26" s="77" t="s">
        <v>7</v>
      </c>
      <c r="X26" s="77" t="s">
        <v>7</v>
      </c>
      <c r="Y26" s="119" t="s">
        <v>31</v>
      </c>
      <c r="Z26" s="119" t="s">
        <v>31</v>
      </c>
      <c r="AA26" s="119" t="s">
        <v>31</v>
      </c>
      <c r="AB26" s="91" t="s">
        <v>32</v>
      </c>
      <c r="AC26" s="78" t="s">
        <v>7</v>
      </c>
      <c r="AD26" s="78" t="s">
        <v>7</v>
      </c>
      <c r="AE26" s="78" t="s">
        <v>7</v>
      </c>
      <c r="AF26" s="78" t="s">
        <v>7</v>
      </c>
      <c r="AG26" s="78" t="s">
        <v>7</v>
      </c>
      <c r="AH26" s="78" t="s">
        <v>7</v>
      </c>
      <c r="AI26" s="78" t="s">
        <v>7</v>
      </c>
      <c r="AJ26" s="78" t="s">
        <v>7</v>
      </c>
      <c r="AK26" s="78" t="s">
        <v>7</v>
      </c>
      <c r="AL26" s="78" t="s">
        <v>7</v>
      </c>
      <c r="AM26" s="78" t="s">
        <v>7</v>
      </c>
      <c r="AN26" s="78" t="s">
        <v>7</v>
      </c>
      <c r="AO26" s="78" t="s">
        <v>7</v>
      </c>
      <c r="AP26" s="78" t="s">
        <v>7</v>
      </c>
      <c r="AQ26" s="78" t="s">
        <v>7</v>
      </c>
      <c r="AR26" s="78" t="s">
        <v>7</v>
      </c>
      <c r="AS26" s="78" t="s">
        <v>7</v>
      </c>
      <c r="AT26" s="119" t="s">
        <v>31</v>
      </c>
      <c r="AU26" s="76" t="s">
        <v>31</v>
      </c>
      <c r="AV26" s="76" t="s">
        <v>31</v>
      </c>
      <c r="AW26" s="136" t="s">
        <v>32</v>
      </c>
      <c r="AX26" s="91" t="s">
        <v>32</v>
      </c>
      <c r="AY26" s="91" t="s">
        <v>32</v>
      </c>
      <c r="AZ26" s="91" t="s">
        <v>32</v>
      </c>
      <c r="BA26" s="91" t="s">
        <v>32</v>
      </c>
      <c r="BB26" s="91" t="s">
        <v>32</v>
      </c>
      <c r="BC26" s="91" t="s">
        <v>32</v>
      </c>
      <c r="BD26" s="91" t="s">
        <v>32</v>
      </c>
      <c r="BE26" s="91" t="s">
        <v>32</v>
      </c>
      <c r="BF26" s="257" t="s">
        <v>32</v>
      </c>
      <c r="BG26" s="92" t="s">
        <v>32</v>
      </c>
      <c r="BI26" s="84">
        <f t="shared" si="3"/>
        <v>17</v>
      </c>
      <c r="BJ26" s="22">
        <f t="shared" si="4"/>
        <v>17</v>
      </c>
      <c r="BK26" s="22">
        <f t="shared" si="5"/>
        <v>6</v>
      </c>
      <c r="BL26" s="22">
        <f t="shared" si="6"/>
        <v>0</v>
      </c>
      <c r="BM26" s="22">
        <f t="shared" si="7"/>
        <v>0</v>
      </c>
      <c r="BN26" s="22">
        <f t="shared" si="8"/>
        <v>0</v>
      </c>
      <c r="BO26" s="22">
        <f t="shared" si="9"/>
        <v>12</v>
      </c>
      <c r="BP26" s="86">
        <f t="shared" si="10"/>
        <v>52</v>
      </c>
    </row>
    <row r="27" spans="1:68" s="207" customFormat="1" x14ac:dyDescent="0.2">
      <c r="A27" s="57" t="s">
        <v>9</v>
      </c>
      <c r="B27" s="65" t="s">
        <v>29</v>
      </c>
      <c r="C27" s="65">
        <v>1</v>
      </c>
      <c r="D27" s="275" t="s">
        <v>131</v>
      </c>
      <c r="E27" s="184">
        <v>2</v>
      </c>
      <c r="F27" s="274" t="s">
        <v>30</v>
      </c>
      <c r="G27" s="229"/>
      <c r="H27" s="77" t="s">
        <v>7</v>
      </c>
      <c r="I27" s="77" t="s">
        <v>7</v>
      </c>
      <c r="J27" s="77" t="s">
        <v>7</v>
      </c>
      <c r="K27" s="77" t="s">
        <v>7</v>
      </c>
      <c r="L27" s="77" t="s">
        <v>7</v>
      </c>
      <c r="M27" s="77" t="s">
        <v>7</v>
      </c>
      <c r="N27" s="77" t="s">
        <v>7</v>
      </c>
      <c r="O27" s="77" t="s">
        <v>7</v>
      </c>
      <c r="P27" s="77" t="s">
        <v>7</v>
      </c>
      <c r="Q27" s="77" t="s">
        <v>7</v>
      </c>
      <c r="R27" s="77" t="s">
        <v>7</v>
      </c>
      <c r="S27" s="77" t="s">
        <v>7</v>
      </c>
      <c r="T27" s="77" t="s">
        <v>7</v>
      </c>
      <c r="U27" s="77" t="s">
        <v>7</v>
      </c>
      <c r="V27" s="77" t="s">
        <v>7</v>
      </c>
      <c r="W27" s="77" t="s">
        <v>7</v>
      </c>
      <c r="X27" s="77" t="s">
        <v>7</v>
      </c>
      <c r="Y27" s="119" t="s">
        <v>31</v>
      </c>
      <c r="Z27" s="119" t="s">
        <v>31</v>
      </c>
      <c r="AA27" s="119" t="s">
        <v>31</v>
      </c>
      <c r="AB27" s="91" t="s">
        <v>32</v>
      </c>
      <c r="AC27" s="78" t="s">
        <v>7</v>
      </c>
      <c r="AD27" s="78" t="s">
        <v>7</v>
      </c>
      <c r="AE27" s="78" t="s">
        <v>7</v>
      </c>
      <c r="AF27" s="78" t="s">
        <v>7</v>
      </c>
      <c r="AG27" s="78" t="s">
        <v>7</v>
      </c>
      <c r="AH27" s="78" t="s">
        <v>7</v>
      </c>
      <c r="AI27" s="78" t="s">
        <v>7</v>
      </c>
      <c r="AJ27" s="78" t="s">
        <v>7</v>
      </c>
      <c r="AK27" s="78" t="s">
        <v>7</v>
      </c>
      <c r="AL27" s="78" t="s">
        <v>7</v>
      </c>
      <c r="AM27" s="78" t="s">
        <v>7</v>
      </c>
      <c r="AN27" s="78" t="s">
        <v>7</v>
      </c>
      <c r="AO27" s="78" t="s">
        <v>7</v>
      </c>
      <c r="AP27" s="78" t="s">
        <v>7</v>
      </c>
      <c r="AQ27" s="78" t="s">
        <v>7</v>
      </c>
      <c r="AR27" s="78" t="s">
        <v>7</v>
      </c>
      <c r="AS27" s="78" t="s">
        <v>7</v>
      </c>
      <c r="AT27" s="119" t="s">
        <v>31</v>
      </c>
      <c r="AU27" s="76" t="s">
        <v>31</v>
      </c>
      <c r="AV27" s="79" t="s">
        <v>34</v>
      </c>
      <c r="AW27" s="79" t="s">
        <v>34</v>
      </c>
      <c r="AX27" s="91" t="s">
        <v>32</v>
      </c>
      <c r="AY27" s="91" t="s">
        <v>32</v>
      </c>
      <c r="AZ27" s="91" t="s">
        <v>32</v>
      </c>
      <c r="BA27" s="91" t="s">
        <v>32</v>
      </c>
      <c r="BB27" s="91" t="s">
        <v>32</v>
      </c>
      <c r="BC27" s="91" t="s">
        <v>32</v>
      </c>
      <c r="BD27" s="91" t="s">
        <v>32</v>
      </c>
      <c r="BE27" s="91" t="s">
        <v>32</v>
      </c>
      <c r="BF27" s="257" t="s">
        <v>32</v>
      </c>
      <c r="BG27" s="92" t="s">
        <v>32</v>
      </c>
      <c r="BI27" s="84">
        <f t="shared" si="3"/>
        <v>17</v>
      </c>
      <c r="BJ27" s="22">
        <f t="shared" si="4"/>
        <v>17</v>
      </c>
      <c r="BK27" s="22">
        <f t="shared" si="5"/>
        <v>5</v>
      </c>
      <c r="BL27" s="22">
        <f t="shared" si="6"/>
        <v>2</v>
      </c>
      <c r="BM27" s="22">
        <f t="shared" si="7"/>
        <v>0</v>
      </c>
      <c r="BN27" s="22">
        <f t="shared" si="8"/>
        <v>0</v>
      </c>
      <c r="BO27" s="22">
        <f t="shared" si="9"/>
        <v>11</v>
      </c>
      <c r="BP27" s="86">
        <f t="shared" si="10"/>
        <v>52</v>
      </c>
    </row>
    <row r="28" spans="1:68" s="2" customFormat="1" x14ac:dyDescent="0.2">
      <c r="A28" s="57" t="s">
        <v>9</v>
      </c>
      <c r="B28" s="65" t="s">
        <v>29</v>
      </c>
      <c r="C28" s="65">
        <v>1</v>
      </c>
      <c r="D28" s="275" t="s">
        <v>33</v>
      </c>
      <c r="E28" s="184">
        <v>1</v>
      </c>
      <c r="F28" s="274" t="s">
        <v>30</v>
      </c>
      <c r="G28" s="229"/>
      <c r="H28" s="77" t="s">
        <v>7</v>
      </c>
      <c r="I28" s="77" t="s">
        <v>7</v>
      </c>
      <c r="J28" s="77" t="s">
        <v>7</v>
      </c>
      <c r="K28" s="77" t="s">
        <v>7</v>
      </c>
      <c r="L28" s="77" t="s">
        <v>7</v>
      </c>
      <c r="M28" s="77" t="s">
        <v>7</v>
      </c>
      <c r="N28" s="77" t="s">
        <v>7</v>
      </c>
      <c r="O28" s="77" t="s">
        <v>7</v>
      </c>
      <c r="P28" s="77" t="s">
        <v>7</v>
      </c>
      <c r="Q28" s="77" t="s">
        <v>7</v>
      </c>
      <c r="R28" s="77" t="s">
        <v>7</v>
      </c>
      <c r="S28" s="77" t="s">
        <v>7</v>
      </c>
      <c r="T28" s="77" t="s">
        <v>7</v>
      </c>
      <c r="U28" s="77" t="s">
        <v>7</v>
      </c>
      <c r="V28" s="77" t="s">
        <v>7</v>
      </c>
      <c r="W28" s="77" t="s">
        <v>7</v>
      </c>
      <c r="X28" s="77" t="s">
        <v>7</v>
      </c>
      <c r="Y28" s="119" t="s">
        <v>31</v>
      </c>
      <c r="Z28" s="119" t="s">
        <v>31</v>
      </c>
      <c r="AA28" s="119" t="s">
        <v>31</v>
      </c>
      <c r="AB28" s="91" t="s">
        <v>32</v>
      </c>
      <c r="AC28" s="78" t="s">
        <v>7</v>
      </c>
      <c r="AD28" s="78" t="s">
        <v>7</v>
      </c>
      <c r="AE28" s="78" t="s">
        <v>7</v>
      </c>
      <c r="AF28" s="78" t="s">
        <v>7</v>
      </c>
      <c r="AG28" s="78" t="s">
        <v>7</v>
      </c>
      <c r="AH28" s="78" t="s">
        <v>7</v>
      </c>
      <c r="AI28" s="78" t="s">
        <v>7</v>
      </c>
      <c r="AJ28" s="78" t="s">
        <v>7</v>
      </c>
      <c r="AK28" s="78" t="s">
        <v>7</v>
      </c>
      <c r="AL28" s="78" t="s">
        <v>7</v>
      </c>
      <c r="AM28" s="78" t="s">
        <v>7</v>
      </c>
      <c r="AN28" s="78" t="s">
        <v>7</v>
      </c>
      <c r="AO28" s="78" t="s">
        <v>7</v>
      </c>
      <c r="AP28" s="78" t="s">
        <v>7</v>
      </c>
      <c r="AQ28" s="78" t="s">
        <v>7</v>
      </c>
      <c r="AR28" s="78" t="s">
        <v>7</v>
      </c>
      <c r="AS28" s="119" t="s">
        <v>31</v>
      </c>
      <c r="AT28" s="119" t="s">
        <v>31</v>
      </c>
      <c r="AU28" s="120" t="s">
        <v>34</v>
      </c>
      <c r="AV28" s="120" t="s">
        <v>34</v>
      </c>
      <c r="AW28" s="120" t="s">
        <v>34</v>
      </c>
      <c r="AX28" s="120" t="s">
        <v>34</v>
      </c>
      <c r="AY28" s="91" t="s">
        <v>32</v>
      </c>
      <c r="AZ28" s="91" t="s">
        <v>32</v>
      </c>
      <c r="BA28" s="91" t="s">
        <v>32</v>
      </c>
      <c r="BB28" s="91" t="s">
        <v>32</v>
      </c>
      <c r="BC28" s="91" t="s">
        <v>32</v>
      </c>
      <c r="BD28" s="91" t="s">
        <v>32</v>
      </c>
      <c r="BE28" s="91" t="s">
        <v>32</v>
      </c>
      <c r="BF28" s="257" t="s">
        <v>32</v>
      </c>
      <c r="BG28" s="92" t="s">
        <v>32</v>
      </c>
      <c r="BI28" s="84">
        <f t="shared" si="3"/>
        <v>17</v>
      </c>
      <c r="BJ28" s="22">
        <f t="shared" si="4"/>
        <v>16</v>
      </c>
      <c r="BK28" s="22">
        <f t="shared" si="5"/>
        <v>5</v>
      </c>
      <c r="BL28" s="22">
        <f t="shared" si="6"/>
        <v>4</v>
      </c>
      <c r="BM28" s="22">
        <f t="shared" si="7"/>
        <v>0</v>
      </c>
      <c r="BN28" s="22">
        <f t="shared" si="8"/>
        <v>0</v>
      </c>
      <c r="BO28" s="22">
        <f t="shared" si="9"/>
        <v>10</v>
      </c>
      <c r="BP28" s="86">
        <f t="shared" si="10"/>
        <v>52</v>
      </c>
    </row>
    <row r="29" spans="1:68" s="2" customFormat="1" x14ac:dyDescent="0.2">
      <c r="A29" s="57" t="s">
        <v>37</v>
      </c>
      <c r="B29" s="65" t="s">
        <v>29</v>
      </c>
      <c r="C29" s="65">
        <v>1</v>
      </c>
      <c r="D29" s="197" t="s">
        <v>38</v>
      </c>
      <c r="E29" s="184">
        <v>1</v>
      </c>
      <c r="F29" s="274" t="s">
        <v>30</v>
      </c>
      <c r="G29" s="229"/>
      <c r="H29" s="77" t="s">
        <v>7</v>
      </c>
      <c r="I29" s="77" t="s">
        <v>7</v>
      </c>
      <c r="J29" s="77" t="s">
        <v>7</v>
      </c>
      <c r="K29" s="77" t="s">
        <v>7</v>
      </c>
      <c r="L29" s="77" t="s">
        <v>7</v>
      </c>
      <c r="M29" s="77" t="s">
        <v>7</v>
      </c>
      <c r="N29" s="77" t="s">
        <v>7</v>
      </c>
      <c r="O29" s="77" t="s">
        <v>7</v>
      </c>
      <c r="P29" s="77" t="s">
        <v>7</v>
      </c>
      <c r="Q29" s="77" t="s">
        <v>7</v>
      </c>
      <c r="R29" s="77" t="s">
        <v>7</v>
      </c>
      <c r="S29" s="77" t="s">
        <v>7</v>
      </c>
      <c r="T29" s="77" t="s">
        <v>7</v>
      </c>
      <c r="U29" s="77" t="s">
        <v>7</v>
      </c>
      <c r="V29" s="77" t="s">
        <v>7</v>
      </c>
      <c r="W29" s="77" t="s">
        <v>7</v>
      </c>
      <c r="X29" s="77" t="s">
        <v>7</v>
      </c>
      <c r="Y29" s="119" t="s">
        <v>31</v>
      </c>
      <c r="Z29" s="119" t="s">
        <v>31</v>
      </c>
      <c r="AA29" s="119" t="s">
        <v>31</v>
      </c>
      <c r="AB29" s="91" t="s">
        <v>32</v>
      </c>
      <c r="AC29" s="78" t="s">
        <v>7</v>
      </c>
      <c r="AD29" s="78" t="s">
        <v>7</v>
      </c>
      <c r="AE29" s="78" t="s">
        <v>7</v>
      </c>
      <c r="AF29" s="78" t="s">
        <v>7</v>
      </c>
      <c r="AG29" s="78" t="s">
        <v>7</v>
      </c>
      <c r="AH29" s="78" t="s">
        <v>7</v>
      </c>
      <c r="AI29" s="78" t="s">
        <v>7</v>
      </c>
      <c r="AJ29" s="78" t="s">
        <v>7</v>
      </c>
      <c r="AK29" s="78" t="s">
        <v>7</v>
      </c>
      <c r="AL29" s="78" t="s">
        <v>7</v>
      </c>
      <c r="AM29" s="78" t="s">
        <v>7</v>
      </c>
      <c r="AN29" s="78" t="s">
        <v>7</v>
      </c>
      <c r="AO29" s="78" t="s">
        <v>7</v>
      </c>
      <c r="AP29" s="78" t="s">
        <v>7</v>
      </c>
      <c r="AQ29" s="78" t="s">
        <v>7</v>
      </c>
      <c r="AR29" s="78" t="s">
        <v>7</v>
      </c>
      <c r="AS29" s="78" t="s">
        <v>7</v>
      </c>
      <c r="AT29" s="119" t="s">
        <v>31</v>
      </c>
      <c r="AU29" s="76" t="s">
        <v>31</v>
      </c>
      <c r="AV29" s="76" t="s">
        <v>31</v>
      </c>
      <c r="AW29" s="136" t="s">
        <v>32</v>
      </c>
      <c r="AX29" s="91" t="s">
        <v>32</v>
      </c>
      <c r="AY29" s="91" t="s">
        <v>32</v>
      </c>
      <c r="AZ29" s="91" t="s">
        <v>32</v>
      </c>
      <c r="BA29" s="91" t="s">
        <v>32</v>
      </c>
      <c r="BB29" s="91" t="s">
        <v>32</v>
      </c>
      <c r="BC29" s="91" t="s">
        <v>32</v>
      </c>
      <c r="BD29" s="91" t="s">
        <v>32</v>
      </c>
      <c r="BE29" s="91" t="s">
        <v>32</v>
      </c>
      <c r="BF29" s="257" t="s">
        <v>32</v>
      </c>
      <c r="BG29" s="92" t="s">
        <v>32</v>
      </c>
      <c r="BI29" s="84">
        <f t="shared" si="3"/>
        <v>17</v>
      </c>
      <c r="BJ29" s="22">
        <f t="shared" si="4"/>
        <v>17</v>
      </c>
      <c r="BK29" s="22">
        <f t="shared" si="5"/>
        <v>6</v>
      </c>
      <c r="BL29" s="22">
        <f t="shared" si="6"/>
        <v>0</v>
      </c>
      <c r="BM29" s="22">
        <f t="shared" si="7"/>
        <v>0</v>
      </c>
      <c r="BN29" s="22">
        <f t="shared" si="8"/>
        <v>0</v>
      </c>
      <c r="BO29" s="22">
        <f t="shared" si="9"/>
        <v>12</v>
      </c>
      <c r="BP29" s="86">
        <f t="shared" si="10"/>
        <v>52</v>
      </c>
    </row>
    <row r="30" spans="1:68" s="2" customFormat="1" ht="25.5" x14ac:dyDescent="0.2">
      <c r="A30" s="57" t="s">
        <v>28</v>
      </c>
      <c r="B30" s="65" t="s">
        <v>29</v>
      </c>
      <c r="C30" s="65">
        <v>2</v>
      </c>
      <c r="D30" s="307" t="s">
        <v>132</v>
      </c>
      <c r="E30" s="184">
        <v>2</v>
      </c>
      <c r="F30" s="310" t="s">
        <v>147</v>
      </c>
      <c r="G30" s="230"/>
      <c r="H30" s="78" t="s">
        <v>7</v>
      </c>
      <c r="I30" s="78" t="s">
        <v>7</v>
      </c>
      <c r="J30" s="78" t="s">
        <v>7</v>
      </c>
      <c r="K30" s="78" t="s">
        <v>7</v>
      </c>
      <c r="L30" s="78" t="s">
        <v>7</v>
      </c>
      <c r="M30" s="78" t="s">
        <v>7</v>
      </c>
      <c r="N30" s="78" t="s">
        <v>7</v>
      </c>
      <c r="O30" s="78" t="s">
        <v>7</v>
      </c>
      <c r="P30" s="78" t="s">
        <v>7</v>
      </c>
      <c r="Q30" s="78" t="s">
        <v>7</v>
      </c>
      <c r="R30" s="78" t="s">
        <v>7</v>
      </c>
      <c r="S30" s="78" t="s">
        <v>7</v>
      </c>
      <c r="T30" s="77" t="s">
        <v>7</v>
      </c>
      <c r="U30" s="77" t="s">
        <v>7</v>
      </c>
      <c r="V30" s="77" t="s">
        <v>7</v>
      </c>
      <c r="W30" s="77" t="s">
        <v>7</v>
      </c>
      <c r="X30" s="119" t="s">
        <v>31</v>
      </c>
      <c r="Y30" s="119" t="s">
        <v>31</v>
      </c>
      <c r="Z30" s="119" t="s">
        <v>31</v>
      </c>
      <c r="AA30" s="136" t="s">
        <v>32</v>
      </c>
      <c r="AB30" s="91" t="s">
        <v>32</v>
      </c>
      <c r="AC30" s="125" t="s">
        <v>7</v>
      </c>
      <c r="AD30" s="78" t="s">
        <v>7</v>
      </c>
      <c r="AE30" s="78" t="s">
        <v>7</v>
      </c>
      <c r="AF30" s="78" t="s">
        <v>7</v>
      </c>
      <c r="AG30" s="78" t="s">
        <v>7</v>
      </c>
      <c r="AH30" s="78" t="s">
        <v>7</v>
      </c>
      <c r="AI30" s="78" t="s">
        <v>7</v>
      </c>
      <c r="AJ30" s="78" t="s">
        <v>7</v>
      </c>
      <c r="AK30" s="78" t="s">
        <v>7</v>
      </c>
      <c r="AL30" s="78" t="s">
        <v>7</v>
      </c>
      <c r="AM30" s="78" t="s">
        <v>7</v>
      </c>
      <c r="AN30" s="78" t="s">
        <v>7</v>
      </c>
      <c r="AO30" s="78" t="s">
        <v>7</v>
      </c>
      <c r="AP30" s="77" t="s">
        <v>7</v>
      </c>
      <c r="AQ30" s="77" t="s">
        <v>7</v>
      </c>
      <c r="AR30" s="77" t="s">
        <v>7</v>
      </c>
      <c r="AS30" s="119" t="s">
        <v>31</v>
      </c>
      <c r="AT30" s="119" t="s">
        <v>31</v>
      </c>
      <c r="AU30" s="76" t="s">
        <v>31</v>
      </c>
      <c r="AV30" s="136" t="s">
        <v>32</v>
      </c>
      <c r="AW30" s="136" t="s">
        <v>32</v>
      </c>
      <c r="AX30" s="136" t="s">
        <v>32</v>
      </c>
      <c r="AY30" s="136" t="s">
        <v>32</v>
      </c>
      <c r="AZ30" s="136" t="s">
        <v>32</v>
      </c>
      <c r="BA30" s="136" t="s">
        <v>32</v>
      </c>
      <c r="BB30" s="136" t="s">
        <v>32</v>
      </c>
      <c r="BC30" s="136" t="s">
        <v>32</v>
      </c>
      <c r="BD30" s="136" t="s">
        <v>32</v>
      </c>
      <c r="BE30" s="136" t="s">
        <v>32</v>
      </c>
      <c r="BF30" s="256" t="s">
        <v>32</v>
      </c>
      <c r="BG30" s="137" t="s">
        <v>32</v>
      </c>
      <c r="BI30" s="84">
        <f t="shared" si="3"/>
        <v>16</v>
      </c>
      <c r="BJ30" s="22">
        <f t="shared" si="4"/>
        <v>16</v>
      </c>
      <c r="BK30" s="22">
        <f t="shared" si="5"/>
        <v>6</v>
      </c>
      <c r="BL30" s="22">
        <f t="shared" si="6"/>
        <v>0</v>
      </c>
      <c r="BM30" s="22">
        <f t="shared" si="7"/>
        <v>0</v>
      </c>
      <c r="BN30" s="22">
        <f t="shared" si="8"/>
        <v>0</v>
      </c>
      <c r="BO30" s="22">
        <f t="shared" si="9"/>
        <v>14</v>
      </c>
      <c r="BP30" s="86">
        <f t="shared" si="10"/>
        <v>52</v>
      </c>
    </row>
    <row r="31" spans="1:68" s="2" customFormat="1" ht="25.5" x14ac:dyDescent="0.2">
      <c r="A31" s="57" t="s">
        <v>5</v>
      </c>
      <c r="B31" s="65" t="s">
        <v>29</v>
      </c>
      <c r="C31" s="65">
        <v>2</v>
      </c>
      <c r="D31" s="275" t="s">
        <v>142</v>
      </c>
      <c r="E31" s="30">
        <v>1</v>
      </c>
      <c r="F31" s="310" t="s">
        <v>147</v>
      </c>
      <c r="G31" s="230"/>
      <c r="H31" s="78" t="s">
        <v>7</v>
      </c>
      <c r="I31" s="78" t="s">
        <v>7</v>
      </c>
      <c r="J31" s="78" t="s">
        <v>7</v>
      </c>
      <c r="K31" s="78" t="s">
        <v>7</v>
      </c>
      <c r="L31" s="78" t="s">
        <v>7</v>
      </c>
      <c r="M31" s="78" t="s">
        <v>7</v>
      </c>
      <c r="N31" s="78" t="s">
        <v>7</v>
      </c>
      <c r="O31" s="78" t="s">
        <v>7</v>
      </c>
      <c r="P31" s="78" t="s">
        <v>7</v>
      </c>
      <c r="Q31" s="78" t="s">
        <v>7</v>
      </c>
      <c r="R31" s="78" t="s">
        <v>7</v>
      </c>
      <c r="S31" s="78" t="s">
        <v>7</v>
      </c>
      <c r="T31" s="77" t="s">
        <v>7</v>
      </c>
      <c r="U31" s="77" t="s">
        <v>7</v>
      </c>
      <c r="V31" s="77" t="s">
        <v>7</v>
      </c>
      <c r="W31" s="77" t="s">
        <v>7</v>
      </c>
      <c r="X31" s="119" t="s">
        <v>31</v>
      </c>
      <c r="Y31" s="119" t="s">
        <v>31</v>
      </c>
      <c r="Z31" s="119" t="s">
        <v>31</v>
      </c>
      <c r="AA31" s="136" t="s">
        <v>32</v>
      </c>
      <c r="AB31" s="136" t="s">
        <v>32</v>
      </c>
      <c r="AC31" s="78" t="s">
        <v>7</v>
      </c>
      <c r="AD31" s="78" t="s">
        <v>7</v>
      </c>
      <c r="AE31" s="78" t="s">
        <v>7</v>
      </c>
      <c r="AF31" s="78" t="s">
        <v>7</v>
      </c>
      <c r="AG31" s="78" t="s">
        <v>7</v>
      </c>
      <c r="AH31" s="78" t="s">
        <v>7</v>
      </c>
      <c r="AI31" s="78" t="s">
        <v>7</v>
      </c>
      <c r="AJ31" s="78" t="s">
        <v>7</v>
      </c>
      <c r="AK31" s="78" t="s">
        <v>7</v>
      </c>
      <c r="AL31" s="78" t="s">
        <v>7</v>
      </c>
      <c r="AM31" s="78" t="s">
        <v>7</v>
      </c>
      <c r="AN31" s="78" t="s">
        <v>7</v>
      </c>
      <c r="AO31" s="78" t="s">
        <v>7</v>
      </c>
      <c r="AP31" s="78" t="s">
        <v>7</v>
      </c>
      <c r="AQ31" s="78" t="s">
        <v>7</v>
      </c>
      <c r="AR31" s="78" t="s">
        <v>7</v>
      </c>
      <c r="AS31" s="76" t="s">
        <v>31</v>
      </c>
      <c r="AT31" s="76" t="s">
        <v>31</v>
      </c>
      <c r="AU31" s="149" t="s">
        <v>31</v>
      </c>
      <c r="AV31" s="79" t="s">
        <v>34</v>
      </c>
      <c r="AW31" s="79" t="s">
        <v>34</v>
      </c>
      <c r="AX31" s="136" t="s">
        <v>32</v>
      </c>
      <c r="AY31" s="136" t="s">
        <v>32</v>
      </c>
      <c r="AZ31" s="136" t="s">
        <v>32</v>
      </c>
      <c r="BA31" s="136" t="s">
        <v>32</v>
      </c>
      <c r="BB31" s="136" t="s">
        <v>32</v>
      </c>
      <c r="BC31" s="136" t="s">
        <v>32</v>
      </c>
      <c r="BD31" s="136" t="s">
        <v>32</v>
      </c>
      <c r="BE31" s="136" t="s">
        <v>32</v>
      </c>
      <c r="BF31" s="256" t="s">
        <v>32</v>
      </c>
      <c r="BG31" s="137" t="s">
        <v>32</v>
      </c>
      <c r="BH31" s="4"/>
      <c r="BI31" s="84">
        <f t="shared" si="3"/>
        <v>16</v>
      </c>
      <c r="BJ31" s="22">
        <f t="shared" si="4"/>
        <v>16</v>
      </c>
      <c r="BK31" s="22">
        <f t="shared" si="5"/>
        <v>6</v>
      </c>
      <c r="BL31" s="22">
        <f t="shared" si="6"/>
        <v>2</v>
      </c>
      <c r="BM31" s="22">
        <f t="shared" si="7"/>
        <v>0</v>
      </c>
      <c r="BN31" s="22">
        <f t="shared" si="8"/>
        <v>0</v>
      </c>
      <c r="BO31" s="22">
        <f t="shared" si="9"/>
        <v>12</v>
      </c>
      <c r="BP31" s="86">
        <f t="shared" si="10"/>
        <v>52</v>
      </c>
    </row>
    <row r="32" spans="1:68" s="204" customFormat="1" ht="25.5" x14ac:dyDescent="0.2">
      <c r="A32" s="57" t="s">
        <v>5</v>
      </c>
      <c r="B32" s="65" t="s">
        <v>29</v>
      </c>
      <c r="C32" s="65">
        <v>2</v>
      </c>
      <c r="D32" s="307" t="s">
        <v>41</v>
      </c>
      <c r="E32" s="184">
        <v>2</v>
      </c>
      <c r="F32" s="310" t="s">
        <v>147</v>
      </c>
      <c r="G32" s="230"/>
      <c r="H32" s="78" t="s">
        <v>7</v>
      </c>
      <c r="I32" s="78" t="s">
        <v>7</v>
      </c>
      <c r="J32" s="78" t="s">
        <v>7</v>
      </c>
      <c r="K32" s="78" t="s">
        <v>7</v>
      </c>
      <c r="L32" s="78" t="s">
        <v>7</v>
      </c>
      <c r="M32" s="78" t="s">
        <v>7</v>
      </c>
      <c r="N32" s="78" t="s">
        <v>7</v>
      </c>
      <c r="O32" s="78" t="s">
        <v>7</v>
      </c>
      <c r="P32" s="78" t="s">
        <v>7</v>
      </c>
      <c r="Q32" s="78" t="s">
        <v>7</v>
      </c>
      <c r="R32" s="78" t="s">
        <v>7</v>
      </c>
      <c r="S32" s="78" t="s">
        <v>7</v>
      </c>
      <c r="T32" s="77" t="s">
        <v>7</v>
      </c>
      <c r="U32" s="77" t="s">
        <v>7</v>
      </c>
      <c r="V32" s="77" t="s">
        <v>7</v>
      </c>
      <c r="W32" s="77" t="s">
        <v>7</v>
      </c>
      <c r="X32" s="119" t="s">
        <v>31</v>
      </c>
      <c r="Y32" s="119" t="s">
        <v>31</v>
      </c>
      <c r="Z32" s="119" t="s">
        <v>31</v>
      </c>
      <c r="AA32" s="136" t="s">
        <v>32</v>
      </c>
      <c r="AB32" s="91" t="s">
        <v>32</v>
      </c>
      <c r="AC32" s="125" t="s">
        <v>7</v>
      </c>
      <c r="AD32" s="78" t="s">
        <v>7</v>
      </c>
      <c r="AE32" s="78" t="s">
        <v>7</v>
      </c>
      <c r="AF32" s="78" t="s">
        <v>7</v>
      </c>
      <c r="AG32" s="78" t="s">
        <v>7</v>
      </c>
      <c r="AH32" s="78" t="s">
        <v>7</v>
      </c>
      <c r="AI32" s="78" t="s">
        <v>7</v>
      </c>
      <c r="AJ32" s="78" t="s">
        <v>7</v>
      </c>
      <c r="AK32" s="78" t="s">
        <v>7</v>
      </c>
      <c r="AL32" s="78" t="s">
        <v>7</v>
      </c>
      <c r="AM32" s="78" t="s">
        <v>7</v>
      </c>
      <c r="AN32" s="78" t="s">
        <v>7</v>
      </c>
      <c r="AO32" s="78" t="s">
        <v>7</v>
      </c>
      <c r="AP32" s="77" t="s">
        <v>7</v>
      </c>
      <c r="AQ32" s="77" t="s">
        <v>7</v>
      </c>
      <c r="AR32" s="77" t="s">
        <v>7</v>
      </c>
      <c r="AS32" s="119" t="s">
        <v>31</v>
      </c>
      <c r="AT32" s="119" t="s">
        <v>31</v>
      </c>
      <c r="AU32" s="76" t="s">
        <v>31</v>
      </c>
      <c r="AV32" s="79" t="s">
        <v>34</v>
      </c>
      <c r="AW32" s="136" t="s">
        <v>32</v>
      </c>
      <c r="AX32" s="136" t="s">
        <v>32</v>
      </c>
      <c r="AY32" s="136" t="s">
        <v>32</v>
      </c>
      <c r="AZ32" s="136" t="s">
        <v>32</v>
      </c>
      <c r="BA32" s="136" t="s">
        <v>32</v>
      </c>
      <c r="BB32" s="136" t="s">
        <v>32</v>
      </c>
      <c r="BC32" s="136" t="s">
        <v>32</v>
      </c>
      <c r="BD32" s="136" t="s">
        <v>32</v>
      </c>
      <c r="BE32" s="136" t="s">
        <v>32</v>
      </c>
      <c r="BF32" s="256" t="s">
        <v>32</v>
      </c>
      <c r="BG32" s="137" t="s">
        <v>32</v>
      </c>
      <c r="BI32" s="84">
        <f t="shared" si="3"/>
        <v>16</v>
      </c>
      <c r="BJ32" s="22">
        <f t="shared" si="4"/>
        <v>16</v>
      </c>
      <c r="BK32" s="22">
        <f t="shared" si="5"/>
        <v>6</v>
      </c>
      <c r="BL32" s="22">
        <f t="shared" si="6"/>
        <v>1</v>
      </c>
      <c r="BM32" s="22">
        <f t="shared" si="7"/>
        <v>0</v>
      </c>
      <c r="BN32" s="22">
        <f t="shared" si="8"/>
        <v>0</v>
      </c>
      <c r="BO32" s="22">
        <f t="shared" si="9"/>
        <v>13</v>
      </c>
      <c r="BP32" s="86">
        <f t="shared" si="10"/>
        <v>52</v>
      </c>
    </row>
    <row r="33" spans="1:197" s="204" customFormat="1" ht="25.5" x14ac:dyDescent="0.2">
      <c r="A33" s="57" t="s">
        <v>5</v>
      </c>
      <c r="B33" s="65" t="s">
        <v>29</v>
      </c>
      <c r="C33" s="65">
        <v>2</v>
      </c>
      <c r="D33" s="307" t="s">
        <v>49</v>
      </c>
      <c r="E33" s="184">
        <v>2</v>
      </c>
      <c r="F33" s="310" t="s">
        <v>147</v>
      </c>
      <c r="G33" s="230"/>
      <c r="H33" s="78" t="s">
        <v>7</v>
      </c>
      <c r="I33" s="78" t="s">
        <v>7</v>
      </c>
      <c r="J33" s="78" t="s">
        <v>7</v>
      </c>
      <c r="K33" s="78" t="s">
        <v>7</v>
      </c>
      <c r="L33" s="78" t="s">
        <v>7</v>
      </c>
      <c r="M33" s="78" t="s">
        <v>7</v>
      </c>
      <c r="N33" s="78" t="s">
        <v>7</v>
      </c>
      <c r="O33" s="78" t="s">
        <v>7</v>
      </c>
      <c r="P33" s="78" t="s">
        <v>7</v>
      </c>
      <c r="Q33" s="78" t="s">
        <v>7</v>
      </c>
      <c r="R33" s="78" t="s">
        <v>7</v>
      </c>
      <c r="S33" s="78" t="s">
        <v>7</v>
      </c>
      <c r="T33" s="77" t="s">
        <v>7</v>
      </c>
      <c r="U33" s="77" t="s">
        <v>7</v>
      </c>
      <c r="V33" s="77" t="s">
        <v>7</v>
      </c>
      <c r="W33" s="77" t="s">
        <v>7</v>
      </c>
      <c r="X33" s="119" t="s">
        <v>31</v>
      </c>
      <c r="Y33" s="119" t="s">
        <v>31</v>
      </c>
      <c r="Z33" s="119" t="s">
        <v>31</v>
      </c>
      <c r="AA33" s="136" t="s">
        <v>32</v>
      </c>
      <c r="AB33" s="91" t="s">
        <v>32</v>
      </c>
      <c r="AC33" s="125" t="s">
        <v>7</v>
      </c>
      <c r="AD33" s="78" t="s">
        <v>7</v>
      </c>
      <c r="AE33" s="78" t="s">
        <v>7</v>
      </c>
      <c r="AF33" s="78" t="s">
        <v>7</v>
      </c>
      <c r="AG33" s="78" t="s">
        <v>7</v>
      </c>
      <c r="AH33" s="78" t="s">
        <v>7</v>
      </c>
      <c r="AI33" s="78" t="s">
        <v>7</v>
      </c>
      <c r="AJ33" s="78" t="s">
        <v>7</v>
      </c>
      <c r="AK33" s="78" t="s">
        <v>7</v>
      </c>
      <c r="AL33" s="78" t="s">
        <v>7</v>
      </c>
      <c r="AM33" s="78" t="s">
        <v>7</v>
      </c>
      <c r="AN33" s="78" t="s">
        <v>7</v>
      </c>
      <c r="AO33" s="78" t="s">
        <v>7</v>
      </c>
      <c r="AP33" s="77" t="s">
        <v>7</v>
      </c>
      <c r="AQ33" s="77" t="s">
        <v>7</v>
      </c>
      <c r="AR33" s="77" t="s">
        <v>7</v>
      </c>
      <c r="AS33" s="119" t="s">
        <v>31</v>
      </c>
      <c r="AT33" s="119" t="s">
        <v>31</v>
      </c>
      <c r="AU33" s="76" t="s">
        <v>31</v>
      </c>
      <c r="AV33" s="136" t="s">
        <v>32</v>
      </c>
      <c r="AW33" s="136" t="s">
        <v>32</v>
      </c>
      <c r="AX33" s="136" t="s">
        <v>32</v>
      </c>
      <c r="AY33" s="136" t="s">
        <v>32</v>
      </c>
      <c r="AZ33" s="136" t="s">
        <v>32</v>
      </c>
      <c r="BA33" s="136" t="s">
        <v>32</v>
      </c>
      <c r="BB33" s="136" t="s">
        <v>32</v>
      </c>
      <c r="BC33" s="136" t="s">
        <v>32</v>
      </c>
      <c r="BD33" s="136" t="s">
        <v>32</v>
      </c>
      <c r="BE33" s="136" t="s">
        <v>32</v>
      </c>
      <c r="BF33" s="256" t="s">
        <v>32</v>
      </c>
      <c r="BG33" s="137" t="s">
        <v>32</v>
      </c>
      <c r="BI33" s="84">
        <f t="shared" si="3"/>
        <v>16</v>
      </c>
      <c r="BJ33" s="22">
        <f t="shared" si="4"/>
        <v>16</v>
      </c>
      <c r="BK33" s="22">
        <f t="shared" si="5"/>
        <v>6</v>
      </c>
      <c r="BL33" s="22">
        <f t="shared" si="6"/>
        <v>0</v>
      </c>
      <c r="BM33" s="22">
        <f t="shared" si="7"/>
        <v>0</v>
      </c>
      <c r="BN33" s="22">
        <f t="shared" si="8"/>
        <v>0</v>
      </c>
      <c r="BO33" s="22">
        <f t="shared" si="9"/>
        <v>14</v>
      </c>
      <c r="BP33" s="86">
        <f t="shared" si="10"/>
        <v>52</v>
      </c>
    </row>
    <row r="34" spans="1:197" s="273" customFormat="1" x14ac:dyDescent="0.2">
      <c r="A34" s="57" t="s">
        <v>11</v>
      </c>
      <c r="B34" s="65" t="s">
        <v>29</v>
      </c>
      <c r="C34" s="65">
        <v>2</v>
      </c>
      <c r="D34" s="275" t="s">
        <v>54</v>
      </c>
      <c r="E34" s="184">
        <v>1</v>
      </c>
      <c r="F34" s="212" t="s">
        <v>39</v>
      </c>
      <c r="G34" s="230"/>
      <c r="H34" s="78" t="s">
        <v>7</v>
      </c>
      <c r="I34" s="78" t="s">
        <v>7</v>
      </c>
      <c r="J34" s="78" t="s">
        <v>7</v>
      </c>
      <c r="K34" s="78" t="s">
        <v>7</v>
      </c>
      <c r="L34" s="78" t="s">
        <v>7</v>
      </c>
      <c r="M34" s="78" t="s">
        <v>7</v>
      </c>
      <c r="N34" s="78" t="s">
        <v>7</v>
      </c>
      <c r="O34" s="78" t="s">
        <v>7</v>
      </c>
      <c r="P34" s="78" t="s">
        <v>7</v>
      </c>
      <c r="Q34" s="78" t="s">
        <v>7</v>
      </c>
      <c r="R34" s="78" t="s">
        <v>7</v>
      </c>
      <c r="S34" s="78" t="s">
        <v>7</v>
      </c>
      <c r="T34" s="77" t="s">
        <v>7</v>
      </c>
      <c r="U34" s="77" t="s">
        <v>7</v>
      </c>
      <c r="V34" s="77" t="s">
        <v>7</v>
      </c>
      <c r="W34" s="77" t="s">
        <v>7</v>
      </c>
      <c r="X34" s="119" t="s">
        <v>31</v>
      </c>
      <c r="Y34" s="119" t="s">
        <v>31</v>
      </c>
      <c r="Z34" s="119" t="s">
        <v>31</v>
      </c>
      <c r="AA34" s="91" t="s">
        <v>32</v>
      </c>
      <c r="AB34" s="91" t="s">
        <v>32</v>
      </c>
      <c r="AC34" s="77" t="s">
        <v>7</v>
      </c>
      <c r="AD34" s="77" t="s">
        <v>7</v>
      </c>
      <c r="AE34" s="77" t="s">
        <v>7</v>
      </c>
      <c r="AF34" s="77" t="s">
        <v>7</v>
      </c>
      <c r="AG34" s="77" t="s">
        <v>7</v>
      </c>
      <c r="AH34" s="77" t="s">
        <v>7</v>
      </c>
      <c r="AI34" s="77" t="s">
        <v>7</v>
      </c>
      <c r="AJ34" s="77" t="s">
        <v>7</v>
      </c>
      <c r="AK34" s="77" t="s">
        <v>7</v>
      </c>
      <c r="AL34" s="77" t="s">
        <v>7</v>
      </c>
      <c r="AM34" s="77" t="s">
        <v>7</v>
      </c>
      <c r="AN34" s="77" t="s">
        <v>7</v>
      </c>
      <c r="AO34" s="77" t="s">
        <v>7</v>
      </c>
      <c r="AP34" s="77" t="s">
        <v>7</v>
      </c>
      <c r="AQ34" s="77" t="s">
        <v>7</v>
      </c>
      <c r="AR34" s="77" t="s">
        <v>7</v>
      </c>
      <c r="AS34" s="76" t="s">
        <v>31</v>
      </c>
      <c r="AT34" s="76" t="s">
        <v>31</v>
      </c>
      <c r="AU34" s="76" t="s">
        <v>31</v>
      </c>
      <c r="AV34" s="91" t="s">
        <v>32</v>
      </c>
      <c r="AW34" s="91" t="s">
        <v>32</v>
      </c>
      <c r="AX34" s="136" t="s">
        <v>32</v>
      </c>
      <c r="AY34" s="91" t="s">
        <v>32</v>
      </c>
      <c r="AZ34" s="91" t="s">
        <v>32</v>
      </c>
      <c r="BA34" s="91" t="s">
        <v>32</v>
      </c>
      <c r="BB34" s="91" t="s">
        <v>32</v>
      </c>
      <c r="BC34" s="91" t="s">
        <v>32</v>
      </c>
      <c r="BD34" s="91" t="s">
        <v>32</v>
      </c>
      <c r="BE34" s="91" t="s">
        <v>32</v>
      </c>
      <c r="BF34" s="257" t="s">
        <v>32</v>
      </c>
      <c r="BG34" s="92" t="s">
        <v>32</v>
      </c>
      <c r="BI34" s="84">
        <f t="shared" ref="BI34" si="19">COUNTIF(G34:AB34,"З")</f>
        <v>16</v>
      </c>
      <c r="BJ34" s="22">
        <f t="shared" ref="BJ34" si="20">COUNTIF(AC34:BH34,"З")</f>
        <v>16</v>
      </c>
      <c r="BK34" s="22">
        <f t="shared" ref="BK34" si="21">COUNTIF(H34:BG34,"С")</f>
        <v>6</v>
      </c>
      <c r="BL34" s="22">
        <f t="shared" ref="BL34" si="22">COUNTIF(H34:BG34,"П")</f>
        <v>0</v>
      </c>
      <c r="BM34" s="22">
        <f t="shared" ref="BM34" si="23">COUNTIF(H34:BG34,"Е")+COUNTIF(F34:BF34,"о")+COUNTIF(F34:BF34,"А")</f>
        <v>0</v>
      </c>
      <c r="BN34" s="22">
        <f t="shared" ref="BN34" si="24">COUNTIF(H34:BG34,"Д")+COUNTIF(H34:BG34,"ЗД")</f>
        <v>0</v>
      </c>
      <c r="BO34" s="22">
        <f t="shared" ref="BO34" si="25">COUNTIF(H34:BG34,"К")</f>
        <v>14</v>
      </c>
      <c r="BP34" s="86">
        <f t="shared" ref="BP34" si="26">SUM(BI34:BO34)</f>
        <v>52</v>
      </c>
    </row>
    <row r="35" spans="1:197" s="2" customFormat="1" ht="25.5" x14ac:dyDescent="0.2">
      <c r="A35" s="57" t="s">
        <v>7</v>
      </c>
      <c r="B35" s="65" t="s">
        <v>29</v>
      </c>
      <c r="C35" s="65">
        <v>2</v>
      </c>
      <c r="D35" s="275" t="s">
        <v>157</v>
      </c>
      <c r="E35" s="184">
        <v>3</v>
      </c>
      <c r="F35" s="310" t="s">
        <v>147</v>
      </c>
      <c r="G35" s="230"/>
      <c r="H35" s="78" t="s">
        <v>7</v>
      </c>
      <c r="I35" s="78" t="s">
        <v>7</v>
      </c>
      <c r="J35" s="78" t="s">
        <v>7</v>
      </c>
      <c r="K35" s="78" t="s">
        <v>7</v>
      </c>
      <c r="L35" s="78" t="s">
        <v>7</v>
      </c>
      <c r="M35" s="78" t="s">
        <v>7</v>
      </c>
      <c r="N35" s="78" t="s">
        <v>7</v>
      </c>
      <c r="O35" s="78" t="s">
        <v>7</v>
      </c>
      <c r="P35" s="78" t="s">
        <v>7</v>
      </c>
      <c r="Q35" s="78" t="s">
        <v>7</v>
      </c>
      <c r="R35" s="78" t="s">
        <v>7</v>
      </c>
      <c r="S35" s="78" t="s">
        <v>7</v>
      </c>
      <c r="T35" s="77" t="s">
        <v>7</v>
      </c>
      <c r="U35" s="77" t="s">
        <v>7</v>
      </c>
      <c r="V35" s="77" t="s">
        <v>7</v>
      </c>
      <c r="W35" s="77" t="s">
        <v>7</v>
      </c>
      <c r="X35" s="119" t="s">
        <v>31</v>
      </c>
      <c r="Y35" s="119" t="s">
        <v>31</v>
      </c>
      <c r="Z35" s="119" t="s">
        <v>31</v>
      </c>
      <c r="AA35" s="91" t="s">
        <v>32</v>
      </c>
      <c r="AB35" s="91" t="s">
        <v>32</v>
      </c>
      <c r="AC35" s="77" t="s">
        <v>7</v>
      </c>
      <c r="AD35" s="77" t="s">
        <v>7</v>
      </c>
      <c r="AE35" s="77" t="s">
        <v>7</v>
      </c>
      <c r="AF35" s="77" t="s">
        <v>7</v>
      </c>
      <c r="AG35" s="77" t="s">
        <v>7</v>
      </c>
      <c r="AH35" s="77" t="s">
        <v>7</v>
      </c>
      <c r="AI35" s="77" t="s">
        <v>7</v>
      </c>
      <c r="AJ35" s="77" t="s">
        <v>7</v>
      </c>
      <c r="AK35" s="77" t="s">
        <v>7</v>
      </c>
      <c r="AL35" s="77" t="s">
        <v>7</v>
      </c>
      <c r="AM35" s="79" t="s">
        <v>34</v>
      </c>
      <c r="AN35" s="79" t="s">
        <v>34</v>
      </c>
      <c r="AO35" s="77" t="s">
        <v>7</v>
      </c>
      <c r="AP35" s="77" t="s">
        <v>7</v>
      </c>
      <c r="AQ35" s="77" t="s">
        <v>7</v>
      </c>
      <c r="AR35" s="77" t="s">
        <v>7</v>
      </c>
      <c r="AS35" s="77" t="s">
        <v>7</v>
      </c>
      <c r="AT35" s="77" t="s">
        <v>7</v>
      </c>
      <c r="AU35" s="76" t="s">
        <v>31</v>
      </c>
      <c r="AV35" s="76" t="s">
        <v>31</v>
      </c>
      <c r="AW35" s="91" t="s">
        <v>32</v>
      </c>
      <c r="AX35" s="91" t="s">
        <v>32</v>
      </c>
      <c r="AY35" s="91" t="s">
        <v>32</v>
      </c>
      <c r="AZ35" s="91" t="s">
        <v>32</v>
      </c>
      <c r="BA35" s="91" t="s">
        <v>32</v>
      </c>
      <c r="BB35" s="91" t="s">
        <v>32</v>
      </c>
      <c r="BC35" s="91" t="s">
        <v>32</v>
      </c>
      <c r="BD35" s="91" t="s">
        <v>32</v>
      </c>
      <c r="BE35" s="91" t="s">
        <v>32</v>
      </c>
      <c r="BF35" s="257" t="s">
        <v>32</v>
      </c>
      <c r="BG35" s="92" t="s">
        <v>32</v>
      </c>
      <c r="BH35" s="23"/>
      <c r="BI35" s="84">
        <f t="shared" si="3"/>
        <v>16</v>
      </c>
      <c r="BJ35" s="22">
        <f t="shared" si="4"/>
        <v>16</v>
      </c>
      <c r="BK35" s="22">
        <f t="shared" si="5"/>
        <v>5</v>
      </c>
      <c r="BL35" s="22">
        <f t="shared" si="6"/>
        <v>2</v>
      </c>
      <c r="BM35" s="22">
        <f t="shared" si="7"/>
        <v>0</v>
      </c>
      <c r="BN35" s="22">
        <f t="shared" si="8"/>
        <v>0</v>
      </c>
      <c r="BO35" s="22">
        <f t="shared" si="9"/>
        <v>13</v>
      </c>
      <c r="BP35" s="86">
        <f t="shared" si="10"/>
        <v>52</v>
      </c>
    </row>
    <row r="36" spans="1:197" s="2" customFormat="1" ht="25.5" x14ac:dyDescent="0.2">
      <c r="A36" s="57" t="s">
        <v>9</v>
      </c>
      <c r="B36" s="65" t="s">
        <v>29</v>
      </c>
      <c r="C36" s="65">
        <v>2</v>
      </c>
      <c r="D36" s="275" t="s">
        <v>159</v>
      </c>
      <c r="E36" s="184">
        <v>2</v>
      </c>
      <c r="F36" s="310" t="s">
        <v>147</v>
      </c>
      <c r="G36" s="230"/>
      <c r="H36" s="78" t="s">
        <v>7</v>
      </c>
      <c r="I36" s="78" t="s">
        <v>7</v>
      </c>
      <c r="J36" s="78" t="s">
        <v>7</v>
      </c>
      <c r="K36" s="78" t="s">
        <v>7</v>
      </c>
      <c r="L36" s="78" t="s">
        <v>7</v>
      </c>
      <c r="M36" s="78" t="s">
        <v>7</v>
      </c>
      <c r="N36" s="78" t="s">
        <v>7</v>
      </c>
      <c r="O36" s="78" t="s">
        <v>7</v>
      </c>
      <c r="P36" s="78" t="s">
        <v>7</v>
      </c>
      <c r="Q36" s="78" t="s">
        <v>7</v>
      </c>
      <c r="R36" s="78" t="s">
        <v>7</v>
      </c>
      <c r="S36" s="78" t="s">
        <v>7</v>
      </c>
      <c r="T36" s="77" t="s">
        <v>7</v>
      </c>
      <c r="U36" s="77" t="s">
        <v>7</v>
      </c>
      <c r="V36" s="77" t="s">
        <v>7</v>
      </c>
      <c r="W36" s="77" t="s">
        <v>7</v>
      </c>
      <c r="X36" s="119" t="s">
        <v>31</v>
      </c>
      <c r="Y36" s="119" t="s">
        <v>31</v>
      </c>
      <c r="Z36" s="119" t="s">
        <v>31</v>
      </c>
      <c r="AA36" s="136" t="s">
        <v>32</v>
      </c>
      <c r="AB36" s="91" t="s">
        <v>32</v>
      </c>
      <c r="AC36" s="125" t="s">
        <v>7</v>
      </c>
      <c r="AD36" s="78" t="s">
        <v>7</v>
      </c>
      <c r="AE36" s="78" t="s">
        <v>7</v>
      </c>
      <c r="AF36" s="78" t="s">
        <v>7</v>
      </c>
      <c r="AG36" s="78" t="s">
        <v>7</v>
      </c>
      <c r="AH36" s="78" t="s">
        <v>7</v>
      </c>
      <c r="AI36" s="78" t="s">
        <v>7</v>
      </c>
      <c r="AJ36" s="78" t="s">
        <v>7</v>
      </c>
      <c r="AK36" s="78" t="s">
        <v>7</v>
      </c>
      <c r="AL36" s="78" t="s">
        <v>7</v>
      </c>
      <c r="AM36" s="78" t="s">
        <v>7</v>
      </c>
      <c r="AN36" s="78" t="s">
        <v>7</v>
      </c>
      <c r="AO36" s="78" t="s">
        <v>7</v>
      </c>
      <c r="AP36" s="77" t="s">
        <v>7</v>
      </c>
      <c r="AQ36" s="77" t="s">
        <v>7</v>
      </c>
      <c r="AR36" s="77" t="s">
        <v>7</v>
      </c>
      <c r="AS36" s="119" t="s">
        <v>31</v>
      </c>
      <c r="AT36" s="119" t="s">
        <v>31</v>
      </c>
      <c r="AU36" s="76" t="s">
        <v>31</v>
      </c>
      <c r="AV36" s="136" t="s">
        <v>32</v>
      </c>
      <c r="AW36" s="136" t="s">
        <v>32</v>
      </c>
      <c r="AX36" s="136" t="s">
        <v>32</v>
      </c>
      <c r="AY36" s="91" t="s">
        <v>32</v>
      </c>
      <c r="AZ36" s="91" t="s">
        <v>32</v>
      </c>
      <c r="BA36" s="91" t="s">
        <v>32</v>
      </c>
      <c r="BB36" s="91" t="s">
        <v>32</v>
      </c>
      <c r="BC36" s="91" t="s">
        <v>32</v>
      </c>
      <c r="BD36" s="91" t="s">
        <v>32</v>
      </c>
      <c r="BE36" s="91" t="s">
        <v>32</v>
      </c>
      <c r="BF36" s="257" t="s">
        <v>32</v>
      </c>
      <c r="BG36" s="92" t="s">
        <v>32</v>
      </c>
      <c r="BI36" s="84">
        <f t="shared" si="3"/>
        <v>16</v>
      </c>
      <c r="BJ36" s="22">
        <f t="shared" si="4"/>
        <v>16</v>
      </c>
      <c r="BK36" s="22">
        <f t="shared" si="5"/>
        <v>6</v>
      </c>
      <c r="BL36" s="22">
        <f t="shared" si="6"/>
        <v>0</v>
      </c>
      <c r="BM36" s="22">
        <f t="shared" si="7"/>
        <v>0</v>
      </c>
      <c r="BN36" s="22">
        <f t="shared" si="8"/>
        <v>0</v>
      </c>
      <c r="BO36" s="22">
        <f t="shared" si="9"/>
        <v>14</v>
      </c>
      <c r="BP36" s="86">
        <f t="shared" si="10"/>
        <v>52</v>
      </c>
    </row>
    <row r="37" spans="1:197" s="305" customFormat="1" ht="25.5" x14ac:dyDescent="0.2">
      <c r="A37" s="57" t="s">
        <v>9</v>
      </c>
      <c r="B37" s="65" t="s">
        <v>29</v>
      </c>
      <c r="C37" s="65">
        <v>2</v>
      </c>
      <c r="D37" s="275" t="s">
        <v>115</v>
      </c>
      <c r="E37" s="184">
        <v>2</v>
      </c>
      <c r="F37" s="310" t="s">
        <v>147</v>
      </c>
      <c r="G37" s="230"/>
      <c r="H37" s="78" t="s">
        <v>7</v>
      </c>
      <c r="I37" s="78" t="s">
        <v>7</v>
      </c>
      <c r="J37" s="78" t="s">
        <v>7</v>
      </c>
      <c r="K37" s="78" t="s">
        <v>7</v>
      </c>
      <c r="L37" s="78" t="s">
        <v>7</v>
      </c>
      <c r="M37" s="78" t="s">
        <v>7</v>
      </c>
      <c r="N37" s="78" t="s">
        <v>7</v>
      </c>
      <c r="O37" s="78" t="s">
        <v>7</v>
      </c>
      <c r="P37" s="78" t="s">
        <v>7</v>
      </c>
      <c r="Q37" s="78" t="s">
        <v>7</v>
      </c>
      <c r="R37" s="78" t="s">
        <v>7</v>
      </c>
      <c r="S37" s="78" t="s">
        <v>7</v>
      </c>
      <c r="T37" s="77" t="s">
        <v>7</v>
      </c>
      <c r="U37" s="77" t="s">
        <v>7</v>
      </c>
      <c r="V37" s="77" t="s">
        <v>7</v>
      </c>
      <c r="W37" s="77" t="s">
        <v>7</v>
      </c>
      <c r="X37" s="119" t="s">
        <v>31</v>
      </c>
      <c r="Y37" s="119" t="s">
        <v>31</v>
      </c>
      <c r="Z37" s="119" t="s">
        <v>31</v>
      </c>
      <c r="AA37" s="136" t="s">
        <v>32</v>
      </c>
      <c r="AB37" s="91" t="s">
        <v>32</v>
      </c>
      <c r="AC37" s="125" t="s">
        <v>7</v>
      </c>
      <c r="AD37" s="78" t="s">
        <v>7</v>
      </c>
      <c r="AE37" s="78" t="s">
        <v>7</v>
      </c>
      <c r="AF37" s="78" t="s">
        <v>7</v>
      </c>
      <c r="AG37" s="78" t="s">
        <v>7</v>
      </c>
      <c r="AH37" s="78" t="s">
        <v>7</v>
      </c>
      <c r="AI37" s="78" t="s">
        <v>7</v>
      </c>
      <c r="AJ37" s="78" t="s">
        <v>7</v>
      </c>
      <c r="AK37" s="78" t="s">
        <v>7</v>
      </c>
      <c r="AL37" s="78" t="s">
        <v>7</v>
      </c>
      <c r="AM37" s="78" t="s">
        <v>7</v>
      </c>
      <c r="AN37" s="78" t="s">
        <v>7</v>
      </c>
      <c r="AO37" s="78" t="s">
        <v>7</v>
      </c>
      <c r="AP37" s="77" t="s">
        <v>7</v>
      </c>
      <c r="AQ37" s="77" t="s">
        <v>7</v>
      </c>
      <c r="AR37" s="77" t="s">
        <v>7</v>
      </c>
      <c r="AS37" s="119" t="s">
        <v>31</v>
      </c>
      <c r="AT37" s="119" t="s">
        <v>31</v>
      </c>
      <c r="AU37" s="76" t="s">
        <v>31</v>
      </c>
      <c r="AV37" s="79" t="s">
        <v>34</v>
      </c>
      <c r="AW37" s="79" t="s">
        <v>34</v>
      </c>
      <c r="AX37" s="136" t="s">
        <v>32</v>
      </c>
      <c r="AY37" s="91" t="s">
        <v>32</v>
      </c>
      <c r="AZ37" s="91" t="s">
        <v>32</v>
      </c>
      <c r="BA37" s="91" t="s">
        <v>32</v>
      </c>
      <c r="BB37" s="91" t="s">
        <v>32</v>
      </c>
      <c r="BC37" s="91" t="s">
        <v>32</v>
      </c>
      <c r="BD37" s="91" t="s">
        <v>32</v>
      </c>
      <c r="BE37" s="91" t="s">
        <v>32</v>
      </c>
      <c r="BF37" s="257" t="s">
        <v>32</v>
      </c>
      <c r="BG37" s="92" t="s">
        <v>32</v>
      </c>
      <c r="BI37" s="84">
        <f t="shared" ref="BI37" si="27">COUNTIF(G37:AB37,"З")</f>
        <v>16</v>
      </c>
      <c r="BJ37" s="22">
        <f t="shared" ref="BJ37" si="28">COUNTIF(AC37:BH37,"З")</f>
        <v>16</v>
      </c>
      <c r="BK37" s="22">
        <f t="shared" ref="BK37" si="29">COUNTIF(H37:BG37,"С")</f>
        <v>6</v>
      </c>
      <c r="BL37" s="22">
        <f t="shared" ref="BL37" si="30">COUNTIF(H37:BG37,"П")</f>
        <v>2</v>
      </c>
      <c r="BM37" s="22">
        <f t="shared" ref="BM37" si="31">COUNTIF(H37:BG37,"Е")+COUNTIF(F37:BF37,"о")+COUNTIF(F37:BF37,"А")</f>
        <v>0</v>
      </c>
      <c r="BN37" s="22">
        <f t="shared" ref="BN37" si="32">COUNTIF(H37:BG37,"Д")+COUNTIF(H37:BG37,"ЗД")</f>
        <v>0</v>
      </c>
      <c r="BO37" s="22">
        <f t="shared" ref="BO37" si="33">COUNTIF(H37:BG37,"К")</f>
        <v>12</v>
      </c>
      <c r="BP37" s="86">
        <f t="shared" ref="BP37" si="34">SUM(BI37:BO37)</f>
        <v>52</v>
      </c>
    </row>
    <row r="38" spans="1:197" s="2" customFormat="1" ht="25.5" x14ac:dyDescent="0.2">
      <c r="A38" s="57" t="s">
        <v>9</v>
      </c>
      <c r="B38" s="65" t="s">
        <v>29</v>
      </c>
      <c r="C38" s="65">
        <v>2</v>
      </c>
      <c r="D38" s="275" t="s">
        <v>146</v>
      </c>
      <c r="E38" s="184">
        <v>2</v>
      </c>
      <c r="F38" s="310" t="s">
        <v>147</v>
      </c>
      <c r="G38" s="230"/>
      <c r="H38" s="78" t="s">
        <v>7</v>
      </c>
      <c r="I38" s="78" t="s">
        <v>7</v>
      </c>
      <c r="J38" s="78" t="s">
        <v>7</v>
      </c>
      <c r="K38" s="78" t="s">
        <v>7</v>
      </c>
      <c r="L38" s="78" t="s">
        <v>7</v>
      </c>
      <c r="M38" s="78" t="s">
        <v>7</v>
      </c>
      <c r="N38" s="78" t="s">
        <v>7</v>
      </c>
      <c r="O38" s="78" t="s">
        <v>7</v>
      </c>
      <c r="P38" s="78" t="s">
        <v>7</v>
      </c>
      <c r="Q38" s="78" t="s">
        <v>7</v>
      </c>
      <c r="R38" s="78" t="s">
        <v>7</v>
      </c>
      <c r="S38" s="78" t="s">
        <v>7</v>
      </c>
      <c r="T38" s="77" t="s">
        <v>7</v>
      </c>
      <c r="U38" s="77" t="s">
        <v>7</v>
      </c>
      <c r="V38" s="77" t="s">
        <v>7</v>
      </c>
      <c r="W38" s="77" t="s">
        <v>7</v>
      </c>
      <c r="X38" s="119" t="s">
        <v>31</v>
      </c>
      <c r="Y38" s="119" t="s">
        <v>31</v>
      </c>
      <c r="Z38" s="91" t="s">
        <v>32</v>
      </c>
      <c r="AA38" s="91" t="s">
        <v>32</v>
      </c>
      <c r="AB38" s="91" t="s">
        <v>32</v>
      </c>
      <c r="AC38" s="78" t="s">
        <v>7</v>
      </c>
      <c r="AD38" s="78" t="s">
        <v>7</v>
      </c>
      <c r="AE38" s="78" t="s">
        <v>7</v>
      </c>
      <c r="AF38" s="78" t="s">
        <v>7</v>
      </c>
      <c r="AG38" s="78" t="s">
        <v>7</v>
      </c>
      <c r="AH38" s="78" t="s">
        <v>7</v>
      </c>
      <c r="AI38" s="78" t="s">
        <v>7</v>
      </c>
      <c r="AJ38" s="78" t="s">
        <v>7</v>
      </c>
      <c r="AK38" s="78" t="s">
        <v>7</v>
      </c>
      <c r="AL38" s="78" t="s">
        <v>7</v>
      </c>
      <c r="AM38" s="78" t="s">
        <v>7</v>
      </c>
      <c r="AN38" s="78" t="s">
        <v>7</v>
      </c>
      <c r="AO38" s="77" t="s">
        <v>7</v>
      </c>
      <c r="AP38" s="77" t="s">
        <v>7</v>
      </c>
      <c r="AQ38" s="77" t="s">
        <v>7</v>
      </c>
      <c r="AR38" s="77" t="s">
        <v>7</v>
      </c>
      <c r="AS38" s="119" t="s">
        <v>31</v>
      </c>
      <c r="AT38" s="119" t="s">
        <v>31</v>
      </c>
      <c r="AU38" s="120" t="s">
        <v>34</v>
      </c>
      <c r="AV38" s="120" t="s">
        <v>34</v>
      </c>
      <c r="AW38" s="120" t="s">
        <v>34</v>
      </c>
      <c r="AX38" s="120" t="s">
        <v>34</v>
      </c>
      <c r="AY38" s="91" t="s">
        <v>32</v>
      </c>
      <c r="AZ38" s="91" t="s">
        <v>32</v>
      </c>
      <c r="BA38" s="91" t="s">
        <v>32</v>
      </c>
      <c r="BB38" s="91" t="s">
        <v>32</v>
      </c>
      <c r="BC38" s="91" t="s">
        <v>32</v>
      </c>
      <c r="BD38" s="91" t="s">
        <v>32</v>
      </c>
      <c r="BE38" s="91" t="s">
        <v>32</v>
      </c>
      <c r="BF38" s="257" t="s">
        <v>32</v>
      </c>
      <c r="BG38" s="92" t="s">
        <v>32</v>
      </c>
      <c r="BI38" s="84">
        <f t="shared" si="3"/>
        <v>16</v>
      </c>
      <c r="BJ38" s="22">
        <f t="shared" si="4"/>
        <v>16</v>
      </c>
      <c r="BK38" s="22">
        <f t="shared" si="5"/>
        <v>4</v>
      </c>
      <c r="BL38" s="22">
        <f t="shared" si="6"/>
        <v>4</v>
      </c>
      <c r="BM38" s="22">
        <f t="shared" si="7"/>
        <v>0</v>
      </c>
      <c r="BN38" s="22">
        <f t="shared" si="8"/>
        <v>0</v>
      </c>
      <c r="BO38" s="22">
        <f t="shared" si="9"/>
        <v>12</v>
      </c>
      <c r="BP38" s="86">
        <f t="shared" si="10"/>
        <v>52</v>
      </c>
    </row>
    <row r="39" spans="1:197" s="202" customFormat="1" x14ac:dyDescent="0.2">
      <c r="A39" s="57" t="s">
        <v>9</v>
      </c>
      <c r="B39" s="65" t="s">
        <v>29</v>
      </c>
      <c r="C39" s="65">
        <v>2</v>
      </c>
      <c r="D39" s="275" t="s">
        <v>35</v>
      </c>
      <c r="E39" s="184">
        <v>3</v>
      </c>
      <c r="F39" s="212" t="s">
        <v>39</v>
      </c>
      <c r="G39" s="230"/>
      <c r="H39" s="78" t="s">
        <v>7</v>
      </c>
      <c r="I39" s="78" t="s">
        <v>7</v>
      </c>
      <c r="J39" s="78" t="s">
        <v>7</v>
      </c>
      <c r="K39" s="78" t="s">
        <v>7</v>
      </c>
      <c r="L39" s="78" t="s">
        <v>7</v>
      </c>
      <c r="M39" s="78" t="s">
        <v>7</v>
      </c>
      <c r="N39" s="78" t="s">
        <v>7</v>
      </c>
      <c r="O39" s="78" t="s">
        <v>7</v>
      </c>
      <c r="P39" s="78" t="s">
        <v>7</v>
      </c>
      <c r="Q39" s="78" t="s">
        <v>7</v>
      </c>
      <c r="R39" s="78" t="s">
        <v>7</v>
      </c>
      <c r="S39" s="78" t="s">
        <v>7</v>
      </c>
      <c r="T39" s="77" t="s">
        <v>7</v>
      </c>
      <c r="U39" s="77" t="s">
        <v>7</v>
      </c>
      <c r="V39" s="77" t="s">
        <v>7</v>
      </c>
      <c r="W39" s="77" t="s">
        <v>7</v>
      </c>
      <c r="X39" s="119" t="s">
        <v>31</v>
      </c>
      <c r="Y39" s="119" t="s">
        <v>31</v>
      </c>
      <c r="Z39" s="119" t="s">
        <v>31</v>
      </c>
      <c r="AA39" s="91" t="s">
        <v>32</v>
      </c>
      <c r="AB39" s="91" t="s">
        <v>32</v>
      </c>
      <c r="AC39" s="77" t="s">
        <v>7</v>
      </c>
      <c r="AD39" s="78" t="s">
        <v>7</v>
      </c>
      <c r="AE39" s="78" t="s">
        <v>7</v>
      </c>
      <c r="AF39" s="78" t="s">
        <v>7</v>
      </c>
      <c r="AG39" s="78" t="s">
        <v>7</v>
      </c>
      <c r="AH39" s="78" t="s">
        <v>7</v>
      </c>
      <c r="AI39" s="78" t="s">
        <v>7</v>
      </c>
      <c r="AJ39" s="78" t="s">
        <v>7</v>
      </c>
      <c r="AK39" s="78" t="s">
        <v>7</v>
      </c>
      <c r="AL39" s="78" t="s">
        <v>7</v>
      </c>
      <c r="AM39" s="78" t="s">
        <v>7</v>
      </c>
      <c r="AN39" s="78" t="s">
        <v>7</v>
      </c>
      <c r="AO39" s="78" t="s">
        <v>7</v>
      </c>
      <c r="AP39" s="78" t="s">
        <v>7</v>
      </c>
      <c r="AQ39" s="78" t="s">
        <v>7</v>
      </c>
      <c r="AR39" s="78" t="s">
        <v>7</v>
      </c>
      <c r="AS39" s="76" t="s">
        <v>31</v>
      </c>
      <c r="AT39" s="76" t="s">
        <v>31</v>
      </c>
      <c r="AU39" s="123" t="s">
        <v>31</v>
      </c>
      <c r="AV39" s="79" t="s">
        <v>34</v>
      </c>
      <c r="AW39" s="79" t="s">
        <v>34</v>
      </c>
      <c r="AX39" s="136" t="s">
        <v>32</v>
      </c>
      <c r="AY39" s="91" t="s">
        <v>32</v>
      </c>
      <c r="AZ39" s="91" t="s">
        <v>32</v>
      </c>
      <c r="BA39" s="91" t="s">
        <v>32</v>
      </c>
      <c r="BB39" s="91" t="s">
        <v>32</v>
      </c>
      <c r="BC39" s="91" t="s">
        <v>32</v>
      </c>
      <c r="BD39" s="91" t="s">
        <v>32</v>
      </c>
      <c r="BE39" s="91" t="s">
        <v>32</v>
      </c>
      <c r="BF39" s="257" t="s">
        <v>32</v>
      </c>
      <c r="BG39" s="92" t="s">
        <v>32</v>
      </c>
      <c r="BI39" s="84">
        <f t="shared" si="3"/>
        <v>16</v>
      </c>
      <c r="BJ39" s="22">
        <f t="shared" si="4"/>
        <v>16</v>
      </c>
      <c r="BK39" s="22">
        <f t="shared" si="5"/>
        <v>6</v>
      </c>
      <c r="BL39" s="22">
        <f t="shared" si="6"/>
        <v>2</v>
      </c>
      <c r="BM39" s="22">
        <f t="shared" si="7"/>
        <v>0</v>
      </c>
      <c r="BN39" s="22">
        <f t="shared" si="8"/>
        <v>0</v>
      </c>
      <c r="BO39" s="22">
        <f t="shared" si="9"/>
        <v>12</v>
      </c>
      <c r="BP39" s="86">
        <f t="shared" si="10"/>
        <v>52</v>
      </c>
    </row>
    <row r="40" spans="1:197" s="2" customFormat="1" ht="25.5" x14ac:dyDescent="0.2">
      <c r="A40" s="57" t="s">
        <v>37</v>
      </c>
      <c r="B40" s="65" t="s">
        <v>29</v>
      </c>
      <c r="C40" s="65">
        <v>2</v>
      </c>
      <c r="D40" s="307" t="s">
        <v>38</v>
      </c>
      <c r="E40" s="184">
        <v>1</v>
      </c>
      <c r="F40" s="310" t="s">
        <v>147</v>
      </c>
      <c r="G40" s="230"/>
      <c r="H40" s="78" t="s">
        <v>7</v>
      </c>
      <c r="I40" s="78" t="s">
        <v>7</v>
      </c>
      <c r="J40" s="78" t="s">
        <v>7</v>
      </c>
      <c r="K40" s="78" t="s">
        <v>7</v>
      </c>
      <c r="L40" s="78" t="s">
        <v>7</v>
      </c>
      <c r="M40" s="78" t="s">
        <v>7</v>
      </c>
      <c r="N40" s="78" t="s">
        <v>7</v>
      </c>
      <c r="O40" s="78" t="s">
        <v>7</v>
      </c>
      <c r="P40" s="78" t="s">
        <v>7</v>
      </c>
      <c r="Q40" s="78" t="s">
        <v>7</v>
      </c>
      <c r="R40" s="78" t="s">
        <v>7</v>
      </c>
      <c r="S40" s="78" t="s">
        <v>7</v>
      </c>
      <c r="T40" s="77" t="s">
        <v>7</v>
      </c>
      <c r="U40" s="77" t="s">
        <v>7</v>
      </c>
      <c r="V40" s="77" t="s">
        <v>7</v>
      </c>
      <c r="W40" s="77" t="s">
        <v>7</v>
      </c>
      <c r="X40" s="119" t="s">
        <v>31</v>
      </c>
      <c r="Y40" s="119" t="s">
        <v>31</v>
      </c>
      <c r="Z40" s="119" t="s">
        <v>31</v>
      </c>
      <c r="AA40" s="136" t="s">
        <v>32</v>
      </c>
      <c r="AB40" s="91" t="s">
        <v>32</v>
      </c>
      <c r="AC40" s="77" t="s">
        <v>7</v>
      </c>
      <c r="AD40" s="77" t="s">
        <v>7</v>
      </c>
      <c r="AE40" s="77" t="s">
        <v>7</v>
      </c>
      <c r="AF40" s="77" t="s">
        <v>7</v>
      </c>
      <c r="AG40" s="77" t="s">
        <v>7</v>
      </c>
      <c r="AH40" s="77" t="s">
        <v>7</v>
      </c>
      <c r="AI40" s="77" t="s">
        <v>7</v>
      </c>
      <c r="AJ40" s="77" t="s">
        <v>7</v>
      </c>
      <c r="AK40" s="77" t="s">
        <v>7</v>
      </c>
      <c r="AL40" s="77" t="s">
        <v>7</v>
      </c>
      <c r="AM40" s="77" t="s">
        <v>7</v>
      </c>
      <c r="AN40" s="77" t="s">
        <v>7</v>
      </c>
      <c r="AO40" s="77" t="s">
        <v>7</v>
      </c>
      <c r="AP40" s="77" t="s">
        <v>7</v>
      </c>
      <c r="AQ40" s="77" t="s">
        <v>7</v>
      </c>
      <c r="AR40" s="77" t="s">
        <v>7</v>
      </c>
      <c r="AS40" s="76" t="s">
        <v>31</v>
      </c>
      <c r="AT40" s="76" t="s">
        <v>31</v>
      </c>
      <c r="AU40" s="76" t="s">
        <v>31</v>
      </c>
      <c r="AV40" s="79" t="s">
        <v>34</v>
      </c>
      <c r="AW40" s="79" t="s">
        <v>34</v>
      </c>
      <c r="AX40" s="79" t="s">
        <v>34</v>
      </c>
      <c r="AY40" s="91" t="s">
        <v>32</v>
      </c>
      <c r="AZ40" s="91" t="s">
        <v>32</v>
      </c>
      <c r="BA40" s="91" t="s">
        <v>32</v>
      </c>
      <c r="BB40" s="91" t="s">
        <v>32</v>
      </c>
      <c r="BC40" s="91" t="s">
        <v>32</v>
      </c>
      <c r="BD40" s="91" t="s">
        <v>32</v>
      </c>
      <c r="BE40" s="91" t="s">
        <v>32</v>
      </c>
      <c r="BF40" s="257" t="s">
        <v>32</v>
      </c>
      <c r="BG40" s="92" t="s">
        <v>32</v>
      </c>
      <c r="BI40" s="84">
        <f t="shared" si="3"/>
        <v>16</v>
      </c>
      <c r="BJ40" s="22">
        <f t="shared" si="4"/>
        <v>16</v>
      </c>
      <c r="BK40" s="22">
        <f t="shared" si="5"/>
        <v>6</v>
      </c>
      <c r="BL40" s="22">
        <f t="shared" si="6"/>
        <v>3</v>
      </c>
      <c r="BM40" s="22">
        <f t="shared" si="7"/>
        <v>0</v>
      </c>
      <c r="BN40" s="22">
        <f t="shared" si="8"/>
        <v>0</v>
      </c>
      <c r="BO40" s="22">
        <f t="shared" si="9"/>
        <v>11</v>
      </c>
      <c r="BP40" s="86">
        <f t="shared" si="10"/>
        <v>52</v>
      </c>
    </row>
    <row r="41" spans="1:197" s="2" customFormat="1" ht="18.75" customHeight="1" x14ac:dyDescent="0.2">
      <c r="A41" s="57" t="s">
        <v>28</v>
      </c>
      <c r="B41" s="65" t="s">
        <v>29</v>
      </c>
      <c r="C41" s="65">
        <v>3</v>
      </c>
      <c r="D41" s="307" t="s">
        <v>132</v>
      </c>
      <c r="E41" s="184">
        <v>6</v>
      </c>
      <c r="F41" s="212" t="s">
        <v>43</v>
      </c>
      <c r="G41" s="230"/>
      <c r="H41" s="78" t="s">
        <v>7</v>
      </c>
      <c r="I41" s="78" t="s">
        <v>7</v>
      </c>
      <c r="J41" s="78" t="s">
        <v>7</v>
      </c>
      <c r="K41" s="78" t="s">
        <v>7</v>
      </c>
      <c r="L41" s="78" t="s">
        <v>7</v>
      </c>
      <c r="M41" s="78" t="s">
        <v>7</v>
      </c>
      <c r="N41" s="78" t="s">
        <v>7</v>
      </c>
      <c r="O41" s="78" t="s">
        <v>7</v>
      </c>
      <c r="P41" s="78" t="s">
        <v>7</v>
      </c>
      <c r="Q41" s="78" t="s">
        <v>7</v>
      </c>
      <c r="R41" s="78" t="s">
        <v>7</v>
      </c>
      <c r="S41" s="78" t="s">
        <v>7</v>
      </c>
      <c r="T41" s="77" t="s">
        <v>7</v>
      </c>
      <c r="U41" s="77" t="s">
        <v>7</v>
      </c>
      <c r="V41" s="77" t="s">
        <v>7</v>
      </c>
      <c r="W41" s="77" t="s">
        <v>7</v>
      </c>
      <c r="X41" s="119" t="s">
        <v>31</v>
      </c>
      <c r="Y41" s="119" t="s">
        <v>31</v>
      </c>
      <c r="Z41" s="119" t="s">
        <v>31</v>
      </c>
      <c r="AA41" s="136" t="s">
        <v>32</v>
      </c>
      <c r="AB41" s="91" t="s">
        <v>32</v>
      </c>
      <c r="AC41" s="125" t="s">
        <v>7</v>
      </c>
      <c r="AD41" s="78" t="s">
        <v>7</v>
      </c>
      <c r="AE41" s="78" t="s">
        <v>7</v>
      </c>
      <c r="AF41" s="78" t="s">
        <v>7</v>
      </c>
      <c r="AG41" s="78" t="s">
        <v>7</v>
      </c>
      <c r="AH41" s="78" t="s">
        <v>7</v>
      </c>
      <c r="AI41" s="78" t="s">
        <v>7</v>
      </c>
      <c r="AJ41" s="78" t="s">
        <v>7</v>
      </c>
      <c r="AK41" s="78" t="s">
        <v>7</v>
      </c>
      <c r="AL41" s="78" t="s">
        <v>7</v>
      </c>
      <c r="AM41" s="78" t="s">
        <v>7</v>
      </c>
      <c r="AN41" s="78" t="s">
        <v>7</v>
      </c>
      <c r="AO41" s="78" t="s">
        <v>7</v>
      </c>
      <c r="AP41" s="77" t="s">
        <v>7</v>
      </c>
      <c r="AQ41" s="77" t="s">
        <v>7</v>
      </c>
      <c r="AR41" s="77" t="s">
        <v>7</v>
      </c>
      <c r="AS41" s="119" t="s">
        <v>31</v>
      </c>
      <c r="AT41" s="119" t="s">
        <v>31</v>
      </c>
      <c r="AU41" s="79" t="s">
        <v>34</v>
      </c>
      <c r="AV41" s="79" t="s">
        <v>34</v>
      </c>
      <c r="AW41" s="79" t="s">
        <v>34</v>
      </c>
      <c r="AX41" s="136" t="s">
        <v>32</v>
      </c>
      <c r="AY41" s="91" t="s">
        <v>32</v>
      </c>
      <c r="AZ41" s="91" t="s">
        <v>32</v>
      </c>
      <c r="BA41" s="91" t="s">
        <v>32</v>
      </c>
      <c r="BB41" s="91" t="s">
        <v>32</v>
      </c>
      <c r="BC41" s="91" t="s">
        <v>32</v>
      </c>
      <c r="BD41" s="91" t="s">
        <v>32</v>
      </c>
      <c r="BE41" s="91" t="s">
        <v>32</v>
      </c>
      <c r="BF41" s="257" t="s">
        <v>32</v>
      </c>
      <c r="BG41" s="92" t="s">
        <v>32</v>
      </c>
      <c r="BI41" s="84">
        <f t="shared" si="3"/>
        <v>16</v>
      </c>
      <c r="BJ41" s="22">
        <f t="shared" si="4"/>
        <v>16</v>
      </c>
      <c r="BK41" s="22">
        <f t="shared" si="5"/>
        <v>5</v>
      </c>
      <c r="BL41" s="22">
        <f t="shared" si="6"/>
        <v>3</v>
      </c>
      <c r="BM41" s="22">
        <f t="shared" si="7"/>
        <v>0</v>
      </c>
      <c r="BN41" s="22">
        <f t="shared" si="8"/>
        <v>0</v>
      </c>
      <c r="BO41" s="22">
        <f t="shared" si="9"/>
        <v>12</v>
      </c>
      <c r="BP41" s="86">
        <f t="shared" si="10"/>
        <v>52</v>
      </c>
    </row>
    <row r="42" spans="1:197" s="2" customFormat="1" x14ac:dyDescent="0.2">
      <c r="A42" s="57" t="s">
        <v>5</v>
      </c>
      <c r="B42" s="65" t="s">
        <v>29</v>
      </c>
      <c r="C42" s="65">
        <v>3</v>
      </c>
      <c r="D42" s="307" t="s">
        <v>143</v>
      </c>
      <c r="E42" s="184">
        <v>3</v>
      </c>
      <c r="F42" s="311" t="s">
        <v>43</v>
      </c>
      <c r="G42" s="230"/>
      <c r="H42" s="78" t="s">
        <v>7</v>
      </c>
      <c r="I42" s="78" t="s">
        <v>7</v>
      </c>
      <c r="J42" s="78" t="s">
        <v>7</v>
      </c>
      <c r="K42" s="78" t="s">
        <v>7</v>
      </c>
      <c r="L42" s="78" t="s">
        <v>7</v>
      </c>
      <c r="M42" s="78" t="s">
        <v>7</v>
      </c>
      <c r="N42" s="78" t="s">
        <v>7</v>
      </c>
      <c r="O42" s="78" t="s">
        <v>7</v>
      </c>
      <c r="P42" s="78" t="s">
        <v>7</v>
      </c>
      <c r="Q42" s="78" t="s">
        <v>7</v>
      </c>
      <c r="R42" s="78" t="s">
        <v>7</v>
      </c>
      <c r="S42" s="78" t="s">
        <v>7</v>
      </c>
      <c r="T42" s="77" t="s">
        <v>7</v>
      </c>
      <c r="U42" s="77" t="s">
        <v>7</v>
      </c>
      <c r="V42" s="77" t="s">
        <v>7</v>
      </c>
      <c r="W42" s="77" t="s">
        <v>7</v>
      </c>
      <c r="X42" s="119" t="s">
        <v>31</v>
      </c>
      <c r="Y42" s="119" t="s">
        <v>31</v>
      </c>
      <c r="Z42" s="119" t="s">
        <v>31</v>
      </c>
      <c r="AA42" s="91" t="s">
        <v>32</v>
      </c>
      <c r="AB42" s="91" t="s">
        <v>32</v>
      </c>
      <c r="AC42" s="77" t="s">
        <v>7</v>
      </c>
      <c r="AD42" s="77" t="s">
        <v>7</v>
      </c>
      <c r="AE42" s="77" t="s">
        <v>7</v>
      </c>
      <c r="AF42" s="77" t="s">
        <v>7</v>
      </c>
      <c r="AG42" s="77" t="s">
        <v>7</v>
      </c>
      <c r="AH42" s="77" t="s">
        <v>7</v>
      </c>
      <c r="AI42" s="77" t="s">
        <v>7</v>
      </c>
      <c r="AJ42" s="77" t="s">
        <v>7</v>
      </c>
      <c r="AK42" s="77" t="s">
        <v>7</v>
      </c>
      <c r="AL42" s="77" t="s">
        <v>7</v>
      </c>
      <c r="AM42" s="77" t="s">
        <v>7</v>
      </c>
      <c r="AN42" s="77" t="s">
        <v>7</v>
      </c>
      <c r="AO42" s="77" t="s">
        <v>7</v>
      </c>
      <c r="AP42" s="77" t="s">
        <v>7</v>
      </c>
      <c r="AQ42" s="77" t="s">
        <v>7</v>
      </c>
      <c r="AR42" s="77" t="s">
        <v>7</v>
      </c>
      <c r="AS42" s="76" t="s">
        <v>31</v>
      </c>
      <c r="AT42" s="76" t="s">
        <v>31</v>
      </c>
      <c r="AU42" s="79" t="s">
        <v>34</v>
      </c>
      <c r="AV42" s="79" t="s">
        <v>34</v>
      </c>
      <c r="AW42" s="79" t="s">
        <v>34</v>
      </c>
      <c r="AX42" s="91" t="s">
        <v>32</v>
      </c>
      <c r="AY42" s="91" t="s">
        <v>32</v>
      </c>
      <c r="AZ42" s="91" t="s">
        <v>32</v>
      </c>
      <c r="BA42" s="91" t="s">
        <v>32</v>
      </c>
      <c r="BB42" s="91" t="s">
        <v>32</v>
      </c>
      <c r="BC42" s="91" t="s">
        <v>32</v>
      </c>
      <c r="BD42" s="91" t="s">
        <v>32</v>
      </c>
      <c r="BE42" s="91" t="s">
        <v>32</v>
      </c>
      <c r="BF42" s="257" t="s">
        <v>32</v>
      </c>
      <c r="BG42" s="92" t="s">
        <v>32</v>
      </c>
      <c r="BH42" s="4"/>
      <c r="BI42" s="84">
        <f t="shared" si="3"/>
        <v>16</v>
      </c>
      <c r="BJ42" s="22">
        <f t="shared" si="4"/>
        <v>16</v>
      </c>
      <c r="BK42" s="22">
        <f t="shared" si="5"/>
        <v>5</v>
      </c>
      <c r="BL42" s="22">
        <f t="shared" si="6"/>
        <v>3</v>
      </c>
      <c r="BM42" s="22">
        <f t="shared" si="7"/>
        <v>0</v>
      </c>
      <c r="BN42" s="22">
        <f t="shared" si="8"/>
        <v>0</v>
      </c>
      <c r="BO42" s="22">
        <f t="shared" si="9"/>
        <v>12</v>
      </c>
      <c r="BP42" s="86">
        <f t="shared" si="10"/>
        <v>52</v>
      </c>
    </row>
    <row r="43" spans="1:197" s="2" customFormat="1" x14ac:dyDescent="0.2">
      <c r="A43" s="57" t="s">
        <v>5</v>
      </c>
      <c r="B43" s="65" t="s">
        <v>29</v>
      </c>
      <c r="C43" s="65">
        <v>3</v>
      </c>
      <c r="D43" s="307" t="s">
        <v>41</v>
      </c>
      <c r="E43" s="184">
        <v>1</v>
      </c>
      <c r="F43" s="311" t="s">
        <v>43</v>
      </c>
      <c r="G43" s="230"/>
      <c r="H43" s="78" t="s">
        <v>7</v>
      </c>
      <c r="I43" s="78" t="s">
        <v>7</v>
      </c>
      <c r="J43" s="78" t="s">
        <v>7</v>
      </c>
      <c r="K43" s="78" t="s">
        <v>7</v>
      </c>
      <c r="L43" s="78" t="s">
        <v>7</v>
      </c>
      <c r="M43" s="78" t="s">
        <v>7</v>
      </c>
      <c r="N43" s="78" t="s">
        <v>7</v>
      </c>
      <c r="O43" s="78" t="s">
        <v>7</v>
      </c>
      <c r="P43" s="78" t="s">
        <v>7</v>
      </c>
      <c r="Q43" s="78" t="s">
        <v>7</v>
      </c>
      <c r="R43" s="78" t="s">
        <v>7</v>
      </c>
      <c r="S43" s="78" t="s">
        <v>7</v>
      </c>
      <c r="T43" s="77" t="s">
        <v>7</v>
      </c>
      <c r="U43" s="77" t="s">
        <v>7</v>
      </c>
      <c r="V43" s="77" t="s">
        <v>7</v>
      </c>
      <c r="W43" s="77" t="s">
        <v>7</v>
      </c>
      <c r="X43" s="119" t="s">
        <v>31</v>
      </c>
      <c r="Y43" s="119" t="s">
        <v>31</v>
      </c>
      <c r="Z43" s="119" t="s">
        <v>31</v>
      </c>
      <c r="AA43" s="91" t="s">
        <v>32</v>
      </c>
      <c r="AB43" s="91" t="s">
        <v>32</v>
      </c>
      <c r="AC43" s="77" t="s">
        <v>7</v>
      </c>
      <c r="AD43" s="77" t="s">
        <v>7</v>
      </c>
      <c r="AE43" s="77" t="s">
        <v>7</v>
      </c>
      <c r="AF43" s="77" t="s">
        <v>7</v>
      </c>
      <c r="AG43" s="77" t="s">
        <v>7</v>
      </c>
      <c r="AH43" s="77" t="s">
        <v>7</v>
      </c>
      <c r="AI43" s="77" t="s">
        <v>7</v>
      </c>
      <c r="AJ43" s="77" t="s">
        <v>7</v>
      </c>
      <c r="AK43" s="77" t="s">
        <v>7</v>
      </c>
      <c r="AL43" s="77" t="s">
        <v>7</v>
      </c>
      <c r="AM43" s="77" t="s">
        <v>7</v>
      </c>
      <c r="AN43" s="77" t="s">
        <v>7</v>
      </c>
      <c r="AO43" s="77" t="s">
        <v>7</v>
      </c>
      <c r="AP43" s="77" t="s">
        <v>7</v>
      </c>
      <c r="AQ43" s="77" t="s">
        <v>7</v>
      </c>
      <c r="AR43" s="77" t="s">
        <v>7</v>
      </c>
      <c r="AS43" s="76" t="s">
        <v>31</v>
      </c>
      <c r="AT43" s="76" t="s">
        <v>31</v>
      </c>
      <c r="AU43" s="79" t="s">
        <v>34</v>
      </c>
      <c r="AV43" s="79" t="s">
        <v>34</v>
      </c>
      <c r="AW43" s="79" t="s">
        <v>34</v>
      </c>
      <c r="AX43" s="79" t="s">
        <v>34</v>
      </c>
      <c r="AY43" s="91" t="s">
        <v>32</v>
      </c>
      <c r="AZ43" s="91" t="s">
        <v>32</v>
      </c>
      <c r="BA43" s="91" t="s">
        <v>32</v>
      </c>
      <c r="BB43" s="91" t="s">
        <v>32</v>
      </c>
      <c r="BC43" s="91" t="s">
        <v>32</v>
      </c>
      <c r="BD43" s="91" t="s">
        <v>32</v>
      </c>
      <c r="BE43" s="91" t="s">
        <v>32</v>
      </c>
      <c r="BF43" s="257" t="s">
        <v>32</v>
      </c>
      <c r="BG43" s="92" t="s">
        <v>32</v>
      </c>
      <c r="BH43" s="4"/>
      <c r="BI43" s="84">
        <f t="shared" si="3"/>
        <v>16</v>
      </c>
      <c r="BJ43" s="22">
        <f t="shared" si="4"/>
        <v>16</v>
      </c>
      <c r="BK43" s="22">
        <f t="shared" si="5"/>
        <v>5</v>
      </c>
      <c r="BL43" s="22">
        <f t="shared" si="6"/>
        <v>4</v>
      </c>
      <c r="BM43" s="22">
        <f t="shared" si="7"/>
        <v>0</v>
      </c>
      <c r="BN43" s="22">
        <f t="shared" si="8"/>
        <v>0</v>
      </c>
      <c r="BO43" s="22">
        <f t="shared" si="9"/>
        <v>11</v>
      </c>
      <c r="BP43" s="86">
        <f t="shared" si="10"/>
        <v>52</v>
      </c>
    </row>
    <row r="44" spans="1:197" s="273" customFormat="1" x14ac:dyDescent="0.2">
      <c r="A44" s="57" t="s">
        <v>11</v>
      </c>
      <c r="B44" s="65" t="s">
        <v>29</v>
      </c>
      <c r="C44" s="65">
        <v>3</v>
      </c>
      <c r="D44" s="275" t="s">
        <v>36</v>
      </c>
      <c r="E44" s="184">
        <v>1</v>
      </c>
      <c r="F44" s="212" t="s">
        <v>43</v>
      </c>
      <c r="G44" s="230"/>
      <c r="H44" s="78" t="s">
        <v>7</v>
      </c>
      <c r="I44" s="78" t="s">
        <v>7</v>
      </c>
      <c r="J44" s="78" t="s">
        <v>7</v>
      </c>
      <c r="K44" s="78" t="s">
        <v>7</v>
      </c>
      <c r="L44" s="78" t="s">
        <v>7</v>
      </c>
      <c r="M44" s="78" t="s">
        <v>7</v>
      </c>
      <c r="N44" s="78" t="s">
        <v>7</v>
      </c>
      <c r="O44" s="78" t="s">
        <v>7</v>
      </c>
      <c r="P44" s="78" t="s">
        <v>7</v>
      </c>
      <c r="Q44" s="78" t="s">
        <v>7</v>
      </c>
      <c r="R44" s="78" t="s">
        <v>7</v>
      </c>
      <c r="S44" s="78" t="s">
        <v>7</v>
      </c>
      <c r="T44" s="77" t="s">
        <v>7</v>
      </c>
      <c r="U44" s="77" t="s">
        <v>7</v>
      </c>
      <c r="V44" s="77" t="s">
        <v>7</v>
      </c>
      <c r="W44" s="77" t="s">
        <v>7</v>
      </c>
      <c r="X44" s="119" t="s">
        <v>31</v>
      </c>
      <c r="Y44" s="119" t="s">
        <v>31</v>
      </c>
      <c r="Z44" s="119" t="s">
        <v>31</v>
      </c>
      <c r="AA44" s="91" t="s">
        <v>32</v>
      </c>
      <c r="AB44" s="91" t="s">
        <v>32</v>
      </c>
      <c r="AC44" s="79" t="s">
        <v>34</v>
      </c>
      <c r="AD44" s="79" t="s">
        <v>34</v>
      </c>
      <c r="AE44" s="77" t="s">
        <v>7</v>
      </c>
      <c r="AF44" s="77" t="s">
        <v>7</v>
      </c>
      <c r="AG44" s="77" t="s">
        <v>7</v>
      </c>
      <c r="AH44" s="77" t="s">
        <v>7</v>
      </c>
      <c r="AI44" s="77" t="s">
        <v>7</v>
      </c>
      <c r="AJ44" s="77" t="s">
        <v>7</v>
      </c>
      <c r="AK44" s="77" t="s">
        <v>7</v>
      </c>
      <c r="AL44" s="77" t="s">
        <v>7</v>
      </c>
      <c r="AM44" s="77" t="s">
        <v>7</v>
      </c>
      <c r="AN44" s="77" t="s">
        <v>7</v>
      </c>
      <c r="AO44" s="77" t="s">
        <v>7</v>
      </c>
      <c r="AP44" s="77" t="s">
        <v>7</v>
      </c>
      <c r="AQ44" s="77" t="s">
        <v>7</v>
      </c>
      <c r="AR44" s="77" t="s">
        <v>7</v>
      </c>
      <c r="AS44" s="77" t="s">
        <v>7</v>
      </c>
      <c r="AT44" s="77" t="s">
        <v>7</v>
      </c>
      <c r="AU44" s="76" t="s">
        <v>31</v>
      </c>
      <c r="AV44" s="76" t="s">
        <v>31</v>
      </c>
      <c r="AW44" s="91" t="s">
        <v>32</v>
      </c>
      <c r="AX44" s="91" t="s">
        <v>32</v>
      </c>
      <c r="AY44" s="91" t="s">
        <v>32</v>
      </c>
      <c r="AZ44" s="91" t="s">
        <v>32</v>
      </c>
      <c r="BA44" s="91" t="s">
        <v>32</v>
      </c>
      <c r="BB44" s="91" t="s">
        <v>32</v>
      </c>
      <c r="BC44" s="91" t="s">
        <v>32</v>
      </c>
      <c r="BD44" s="91" t="s">
        <v>32</v>
      </c>
      <c r="BE44" s="91" t="s">
        <v>32</v>
      </c>
      <c r="BF44" s="257" t="s">
        <v>32</v>
      </c>
      <c r="BG44" s="92" t="s">
        <v>32</v>
      </c>
      <c r="BI44" s="84">
        <f t="shared" ref="BI44" si="35">COUNTIF(G44:AB44,"З")</f>
        <v>16</v>
      </c>
      <c r="BJ44" s="22">
        <f t="shared" ref="BJ44" si="36">COUNTIF(AC44:BH44,"З")</f>
        <v>16</v>
      </c>
      <c r="BK44" s="22">
        <f t="shared" ref="BK44" si="37">COUNTIF(H44:BG44,"С")</f>
        <v>5</v>
      </c>
      <c r="BL44" s="22">
        <f t="shared" ref="BL44" si="38">COUNTIF(H44:BG44,"П")</f>
        <v>2</v>
      </c>
      <c r="BM44" s="22">
        <f t="shared" ref="BM44" si="39">COUNTIF(H44:BG44,"Е")+COUNTIF(F44:BF44,"о")+COUNTIF(F44:BF44,"А")</f>
        <v>0</v>
      </c>
      <c r="BN44" s="22">
        <f t="shared" ref="BN44" si="40">COUNTIF(H44:BG44,"Д")+COUNTIF(H44:BG44,"ЗД")</f>
        <v>0</v>
      </c>
      <c r="BO44" s="22">
        <f t="shared" ref="BO44" si="41">COUNTIF(H44:BG44,"К")</f>
        <v>13</v>
      </c>
      <c r="BP44" s="86">
        <f t="shared" ref="BP44" si="42">SUM(BI44:BO44)</f>
        <v>52</v>
      </c>
      <c r="BQ44" s="24"/>
      <c r="BR44" s="24"/>
      <c r="BS44" s="24"/>
      <c r="BT44" s="24"/>
      <c r="BU44" s="24"/>
      <c r="BV44" s="24"/>
    </row>
    <row r="45" spans="1:197" s="2" customFormat="1" x14ac:dyDescent="0.2">
      <c r="A45" s="57" t="s">
        <v>7</v>
      </c>
      <c r="B45" s="65" t="s">
        <v>29</v>
      </c>
      <c r="C45" s="65">
        <v>3</v>
      </c>
      <c r="D45" s="275" t="s">
        <v>42</v>
      </c>
      <c r="E45" s="112">
        <v>2</v>
      </c>
      <c r="F45" s="311" t="s">
        <v>43</v>
      </c>
      <c r="G45" s="230"/>
      <c r="H45" s="78" t="s">
        <v>7</v>
      </c>
      <c r="I45" s="78" t="s">
        <v>7</v>
      </c>
      <c r="J45" s="78" t="s">
        <v>7</v>
      </c>
      <c r="K45" s="78" t="s">
        <v>7</v>
      </c>
      <c r="L45" s="78" t="s">
        <v>7</v>
      </c>
      <c r="M45" s="78" t="s">
        <v>7</v>
      </c>
      <c r="N45" s="78" t="s">
        <v>7</v>
      </c>
      <c r="O45" s="78" t="s">
        <v>7</v>
      </c>
      <c r="P45" s="78" t="s">
        <v>7</v>
      </c>
      <c r="Q45" s="78" t="s">
        <v>7</v>
      </c>
      <c r="R45" s="78" t="s">
        <v>7</v>
      </c>
      <c r="S45" s="78" t="s">
        <v>7</v>
      </c>
      <c r="T45" s="77" t="s">
        <v>7</v>
      </c>
      <c r="U45" s="77" t="s">
        <v>7</v>
      </c>
      <c r="V45" s="77" t="s">
        <v>7</v>
      </c>
      <c r="W45" s="77" t="s">
        <v>7</v>
      </c>
      <c r="X45" s="119" t="s">
        <v>31</v>
      </c>
      <c r="Y45" s="119" t="s">
        <v>31</v>
      </c>
      <c r="Z45" s="119" t="s">
        <v>31</v>
      </c>
      <c r="AA45" s="91" t="s">
        <v>32</v>
      </c>
      <c r="AB45" s="91" t="s">
        <v>32</v>
      </c>
      <c r="AC45" s="77" t="s">
        <v>7</v>
      </c>
      <c r="AD45" s="77" t="s">
        <v>7</v>
      </c>
      <c r="AE45" s="77" t="s">
        <v>7</v>
      </c>
      <c r="AF45" s="77" t="s">
        <v>7</v>
      </c>
      <c r="AG45" s="77" t="s">
        <v>7</v>
      </c>
      <c r="AH45" s="77" t="s">
        <v>7</v>
      </c>
      <c r="AI45" s="77" t="s">
        <v>7</v>
      </c>
      <c r="AJ45" s="77" t="s">
        <v>7</v>
      </c>
      <c r="AK45" s="77" t="s">
        <v>7</v>
      </c>
      <c r="AL45" s="77" t="s">
        <v>7</v>
      </c>
      <c r="AM45" s="77" t="s">
        <v>7</v>
      </c>
      <c r="AN45" s="77" t="s">
        <v>7</v>
      </c>
      <c r="AO45" s="77" t="s">
        <v>7</v>
      </c>
      <c r="AP45" s="77" t="s">
        <v>7</v>
      </c>
      <c r="AQ45" s="77" t="s">
        <v>7</v>
      </c>
      <c r="AR45" s="77" t="s">
        <v>7</v>
      </c>
      <c r="AS45" s="123" t="s">
        <v>31</v>
      </c>
      <c r="AT45" s="76" t="s">
        <v>31</v>
      </c>
      <c r="AU45" s="76" t="s">
        <v>31</v>
      </c>
      <c r="AV45" s="79" t="s">
        <v>34</v>
      </c>
      <c r="AW45" s="79" t="s">
        <v>34</v>
      </c>
      <c r="AX45" s="91" t="s">
        <v>32</v>
      </c>
      <c r="AY45" s="91" t="s">
        <v>32</v>
      </c>
      <c r="AZ45" s="91" t="s">
        <v>32</v>
      </c>
      <c r="BA45" s="91" t="s">
        <v>32</v>
      </c>
      <c r="BB45" s="91" t="s">
        <v>32</v>
      </c>
      <c r="BC45" s="91" t="s">
        <v>32</v>
      </c>
      <c r="BD45" s="91" t="s">
        <v>32</v>
      </c>
      <c r="BE45" s="91" t="s">
        <v>32</v>
      </c>
      <c r="BF45" s="257" t="s">
        <v>32</v>
      </c>
      <c r="BG45" s="92" t="s">
        <v>32</v>
      </c>
      <c r="BH45" s="95"/>
      <c r="BI45" s="84">
        <f t="shared" si="3"/>
        <v>16</v>
      </c>
      <c r="BJ45" s="22">
        <f t="shared" si="4"/>
        <v>16</v>
      </c>
      <c r="BK45" s="22">
        <f t="shared" si="5"/>
        <v>6</v>
      </c>
      <c r="BL45" s="22">
        <f t="shared" si="6"/>
        <v>2</v>
      </c>
      <c r="BM45" s="22">
        <f t="shared" si="7"/>
        <v>0</v>
      </c>
      <c r="BN45" s="22">
        <f t="shared" si="8"/>
        <v>0</v>
      </c>
      <c r="BO45" s="22">
        <f t="shared" si="9"/>
        <v>12</v>
      </c>
      <c r="BP45" s="86">
        <f t="shared" si="10"/>
        <v>52</v>
      </c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</row>
    <row r="46" spans="1:197" s="2" customFormat="1" x14ac:dyDescent="0.2">
      <c r="A46" s="57" t="s">
        <v>7</v>
      </c>
      <c r="B46" s="65" t="s">
        <v>29</v>
      </c>
      <c r="C46" s="65">
        <v>3</v>
      </c>
      <c r="D46" s="275" t="s">
        <v>100</v>
      </c>
      <c r="E46" s="184">
        <v>1</v>
      </c>
      <c r="F46" s="212" t="s">
        <v>43</v>
      </c>
      <c r="G46" s="230"/>
      <c r="H46" s="78" t="s">
        <v>7</v>
      </c>
      <c r="I46" s="78" t="s">
        <v>7</v>
      </c>
      <c r="J46" s="78" t="s">
        <v>7</v>
      </c>
      <c r="K46" s="78" t="s">
        <v>7</v>
      </c>
      <c r="L46" s="78" t="s">
        <v>7</v>
      </c>
      <c r="M46" s="78" t="s">
        <v>7</v>
      </c>
      <c r="N46" s="78" t="s">
        <v>7</v>
      </c>
      <c r="O46" s="78" t="s">
        <v>7</v>
      </c>
      <c r="P46" s="78" t="s">
        <v>7</v>
      </c>
      <c r="Q46" s="78" t="s">
        <v>7</v>
      </c>
      <c r="R46" s="78" t="s">
        <v>7</v>
      </c>
      <c r="S46" s="78" t="s">
        <v>7</v>
      </c>
      <c r="T46" s="77" t="s">
        <v>7</v>
      </c>
      <c r="U46" s="77" t="s">
        <v>7</v>
      </c>
      <c r="V46" s="77" t="s">
        <v>7</v>
      </c>
      <c r="W46" s="77" t="s">
        <v>7</v>
      </c>
      <c r="X46" s="119" t="s">
        <v>31</v>
      </c>
      <c r="Y46" s="119" t="s">
        <v>31</v>
      </c>
      <c r="Z46" s="119" t="s">
        <v>31</v>
      </c>
      <c r="AA46" s="91" t="s">
        <v>32</v>
      </c>
      <c r="AB46" s="91" t="s">
        <v>32</v>
      </c>
      <c r="AC46" s="77" t="s">
        <v>7</v>
      </c>
      <c r="AD46" s="77" t="s">
        <v>7</v>
      </c>
      <c r="AE46" s="77" t="s">
        <v>7</v>
      </c>
      <c r="AF46" s="77" t="s">
        <v>7</v>
      </c>
      <c r="AG46" s="77" t="s">
        <v>7</v>
      </c>
      <c r="AH46" s="77" t="s">
        <v>7</v>
      </c>
      <c r="AI46" s="77" t="s">
        <v>7</v>
      </c>
      <c r="AJ46" s="77" t="s">
        <v>7</v>
      </c>
      <c r="AK46" s="77" t="s">
        <v>7</v>
      </c>
      <c r="AL46" s="77" t="s">
        <v>7</v>
      </c>
      <c r="AM46" s="79" t="s">
        <v>34</v>
      </c>
      <c r="AN46" s="79" t="s">
        <v>34</v>
      </c>
      <c r="AO46" s="79" t="s">
        <v>34</v>
      </c>
      <c r="AP46" s="77" t="s">
        <v>7</v>
      </c>
      <c r="AQ46" s="77" t="s">
        <v>7</v>
      </c>
      <c r="AR46" s="77" t="s">
        <v>7</v>
      </c>
      <c r="AS46" s="77" t="s">
        <v>7</v>
      </c>
      <c r="AT46" s="77" t="s">
        <v>7</v>
      </c>
      <c r="AU46" s="78" t="s">
        <v>7</v>
      </c>
      <c r="AV46" s="119" t="s">
        <v>31</v>
      </c>
      <c r="AW46" s="76" t="s">
        <v>31</v>
      </c>
      <c r="AX46" s="91" t="s">
        <v>32</v>
      </c>
      <c r="AY46" s="91" t="s">
        <v>32</v>
      </c>
      <c r="AZ46" s="91" t="s">
        <v>32</v>
      </c>
      <c r="BA46" s="91" t="s">
        <v>32</v>
      </c>
      <c r="BB46" s="91" t="s">
        <v>32</v>
      </c>
      <c r="BC46" s="91" t="s">
        <v>32</v>
      </c>
      <c r="BD46" s="91" t="s">
        <v>32</v>
      </c>
      <c r="BE46" s="91" t="s">
        <v>32</v>
      </c>
      <c r="BF46" s="257" t="s">
        <v>32</v>
      </c>
      <c r="BG46" s="92" t="s">
        <v>32</v>
      </c>
      <c r="BH46" s="23"/>
      <c r="BI46" s="84">
        <f t="shared" si="3"/>
        <v>16</v>
      </c>
      <c r="BJ46" s="22">
        <f t="shared" si="4"/>
        <v>16</v>
      </c>
      <c r="BK46" s="22">
        <f t="shared" si="5"/>
        <v>5</v>
      </c>
      <c r="BL46" s="22">
        <f t="shared" si="6"/>
        <v>3</v>
      </c>
      <c r="BM46" s="22">
        <f t="shared" si="7"/>
        <v>0</v>
      </c>
      <c r="BN46" s="22">
        <f t="shared" si="8"/>
        <v>0</v>
      </c>
      <c r="BO46" s="22">
        <f t="shared" si="9"/>
        <v>12</v>
      </c>
      <c r="BP46" s="86">
        <f t="shared" si="10"/>
        <v>52</v>
      </c>
    </row>
    <row r="47" spans="1:197" s="2" customFormat="1" x14ac:dyDescent="0.2">
      <c r="A47" s="57" t="s">
        <v>7</v>
      </c>
      <c r="B47" s="65" t="s">
        <v>29</v>
      </c>
      <c r="C47" s="65">
        <v>3</v>
      </c>
      <c r="D47" s="275" t="s">
        <v>117</v>
      </c>
      <c r="E47" s="184">
        <v>2</v>
      </c>
      <c r="F47" s="212" t="s">
        <v>43</v>
      </c>
      <c r="G47" s="230"/>
      <c r="H47" s="78" t="s">
        <v>7</v>
      </c>
      <c r="I47" s="78" t="s">
        <v>7</v>
      </c>
      <c r="J47" s="78" t="s">
        <v>7</v>
      </c>
      <c r="K47" s="78" t="s">
        <v>7</v>
      </c>
      <c r="L47" s="78" t="s">
        <v>7</v>
      </c>
      <c r="M47" s="78" t="s">
        <v>7</v>
      </c>
      <c r="N47" s="78" t="s">
        <v>7</v>
      </c>
      <c r="O47" s="78" t="s">
        <v>7</v>
      </c>
      <c r="P47" s="78" t="s">
        <v>7</v>
      </c>
      <c r="Q47" s="78" t="s">
        <v>7</v>
      </c>
      <c r="R47" s="78" t="s">
        <v>7</v>
      </c>
      <c r="S47" s="78" t="s">
        <v>7</v>
      </c>
      <c r="T47" s="77" t="s">
        <v>7</v>
      </c>
      <c r="U47" s="77" t="s">
        <v>7</v>
      </c>
      <c r="V47" s="77" t="s">
        <v>7</v>
      </c>
      <c r="W47" s="77" t="s">
        <v>7</v>
      </c>
      <c r="X47" s="119" t="s">
        <v>31</v>
      </c>
      <c r="Y47" s="119" t="s">
        <v>31</v>
      </c>
      <c r="Z47" s="119" t="s">
        <v>31</v>
      </c>
      <c r="AA47" s="91" t="s">
        <v>32</v>
      </c>
      <c r="AB47" s="91" t="s">
        <v>32</v>
      </c>
      <c r="AC47" s="77" t="s">
        <v>7</v>
      </c>
      <c r="AD47" s="77" t="s">
        <v>7</v>
      </c>
      <c r="AE47" s="77" t="s">
        <v>7</v>
      </c>
      <c r="AF47" s="77" t="s">
        <v>7</v>
      </c>
      <c r="AG47" s="77" t="s">
        <v>7</v>
      </c>
      <c r="AH47" s="77" t="s">
        <v>7</v>
      </c>
      <c r="AI47" s="77" t="s">
        <v>7</v>
      </c>
      <c r="AJ47" s="77" t="s">
        <v>7</v>
      </c>
      <c r="AK47" s="77" t="s">
        <v>7</v>
      </c>
      <c r="AL47" s="77" t="s">
        <v>7</v>
      </c>
      <c r="AM47" s="79" t="s">
        <v>34</v>
      </c>
      <c r="AN47" s="79" t="s">
        <v>34</v>
      </c>
      <c r="AO47" s="79" t="s">
        <v>34</v>
      </c>
      <c r="AP47" s="79" t="s">
        <v>34</v>
      </c>
      <c r="AQ47" s="77" t="s">
        <v>7</v>
      </c>
      <c r="AR47" s="77" t="s">
        <v>7</v>
      </c>
      <c r="AS47" s="77" t="s">
        <v>7</v>
      </c>
      <c r="AT47" s="77" t="s">
        <v>7</v>
      </c>
      <c r="AU47" s="78" t="s">
        <v>7</v>
      </c>
      <c r="AV47" s="78" t="s">
        <v>7</v>
      </c>
      <c r="AW47" s="76" t="s">
        <v>31</v>
      </c>
      <c r="AX47" s="76" t="s">
        <v>31</v>
      </c>
      <c r="AY47" s="91" t="s">
        <v>32</v>
      </c>
      <c r="AZ47" s="91" t="s">
        <v>32</v>
      </c>
      <c r="BA47" s="91" t="s">
        <v>32</v>
      </c>
      <c r="BB47" s="91" t="s">
        <v>32</v>
      </c>
      <c r="BC47" s="91" t="s">
        <v>32</v>
      </c>
      <c r="BD47" s="91" t="s">
        <v>32</v>
      </c>
      <c r="BE47" s="91" t="s">
        <v>32</v>
      </c>
      <c r="BF47" s="257" t="s">
        <v>32</v>
      </c>
      <c r="BG47" s="92" t="s">
        <v>32</v>
      </c>
      <c r="BH47" s="23"/>
      <c r="BI47" s="84">
        <f t="shared" si="3"/>
        <v>16</v>
      </c>
      <c r="BJ47" s="22">
        <f t="shared" si="4"/>
        <v>16</v>
      </c>
      <c r="BK47" s="22">
        <f t="shared" si="5"/>
        <v>5</v>
      </c>
      <c r="BL47" s="22">
        <f t="shared" si="6"/>
        <v>4</v>
      </c>
      <c r="BM47" s="22">
        <f t="shared" si="7"/>
        <v>0</v>
      </c>
      <c r="BN47" s="22">
        <f t="shared" si="8"/>
        <v>0</v>
      </c>
      <c r="BO47" s="22">
        <f t="shared" si="9"/>
        <v>11</v>
      </c>
      <c r="BP47" s="86">
        <f t="shared" si="10"/>
        <v>52</v>
      </c>
    </row>
    <row r="48" spans="1:197" s="2" customFormat="1" x14ac:dyDescent="0.2">
      <c r="A48" s="57" t="s">
        <v>7</v>
      </c>
      <c r="B48" s="65" t="s">
        <v>29</v>
      </c>
      <c r="C48" s="65">
        <v>3</v>
      </c>
      <c r="D48" s="275" t="s">
        <v>45</v>
      </c>
      <c r="E48" s="184">
        <v>1</v>
      </c>
      <c r="F48" s="212" t="s">
        <v>43</v>
      </c>
      <c r="G48" s="230"/>
      <c r="H48" s="78" t="s">
        <v>7</v>
      </c>
      <c r="I48" s="78" t="s">
        <v>7</v>
      </c>
      <c r="J48" s="78" t="s">
        <v>7</v>
      </c>
      <c r="K48" s="78" t="s">
        <v>7</v>
      </c>
      <c r="L48" s="78" t="s">
        <v>7</v>
      </c>
      <c r="M48" s="78" t="s">
        <v>7</v>
      </c>
      <c r="N48" s="78" t="s">
        <v>7</v>
      </c>
      <c r="O48" s="78" t="s">
        <v>7</v>
      </c>
      <c r="P48" s="78" t="s">
        <v>7</v>
      </c>
      <c r="Q48" s="78" t="s">
        <v>7</v>
      </c>
      <c r="R48" s="78" t="s">
        <v>7</v>
      </c>
      <c r="S48" s="78" t="s">
        <v>7</v>
      </c>
      <c r="T48" s="77" t="s">
        <v>7</v>
      </c>
      <c r="U48" s="77" t="s">
        <v>7</v>
      </c>
      <c r="V48" s="77" t="s">
        <v>7</v>
      </c>
      <c r="W48" s="77" t="s">
        <v>7</v>
      </c>
      <c r="X48" s="119" t="s">
        <v>31</v>
      </c>
      <c r="Y48" s="119" t="s">
        <v>31</v>
      </c>
      <c r="Z48" s="119" t="s">
        <v>31</v>
      </c>
      <c r="AA48" s="91" t="s">
        <v>32</v>
      </c>
      <c r="AB48" s="91" t="s">
        <v>32</v>
      </c>
      <c r="AC48" s="79" t="s">
        <v>34</v>
      </c>
      <c r="AD48" s="79" t="s">
        <v>34</v>
      </c>
      <c r="AE48" s="79" t="s">
        <v>34</v>
      </c>
      <c r="AF48" s="79" t="s">
        <v>34</v>
      </c>
      <c r="AG48" s="79" t="s">
        <v>34</v>
      </c>
      <c r="AH48" s="77" t="s">
        <v>7</v>
      </c>
      <c r="AI48" s="77" t="s">
        <v>7</v>
      </c>
      <c r="AJ48" s="77" t="s">
        <v>7</v>
      </c>
      <c r="AK48" s="77" t="s">
        <v>7</v>
      </c>
      <c r="AL48" s="77" t="s">
        <v>7</v>
      </c>
      <c r="AM48" s="77" t="s">
        <v>7</v>
      </c>
      <c r="AN48" s="77" t="s">
        <v>7</v>
      </c>
      <c r="AO48" s="77" t="s">
        <v>7</v>
      </c>
      <c r="AP48" s="77" t="s">
        <v>7</v>
      </c>
      <c r="AQ48" s="77" t="s">
        <v>7</v>
      </c>
      <c r="AR48" s="77" t="s">
        <v>7</v>
      </c>
      <c r="AS48" s="77" t="s">
        <v>7</v>
      </c>
      <c r="AT48" s="77" t="s">
        <v>7</v>
      </c>
      <c r="AU48" s="77" t="s">
        <v>7</v>
      </c>
      <c r="AV48" s="119" t="s">
        <v>31</v>
      </c>
      <c r="AW48" s="119" t="s">
        <v>31</v>
      </c>
      <c r="AX48" s="91" t="s">
        <v>32</v>
      </c>
      <c r="AY48" s="91" t="s">
        <v>32</v>
      </c>
      <c r="AZ48" s="91" t="s">
        <v>32</v>
      </c>
      <c r="BA48" s="91" t="s">
        <v>32</v>
      </c>
      <c r="BB48" s="91" t="s">
        <v>32</v>
      </c>
      <c r="BC48" s="91" t="s">
        <v>32</v>
      </c>
      <c r="BD48" s="91" t="s">
        <v>32</v>
      </c>
      <c r="BE48" s="91" t="s">
        <v>32</v>
      </c>
      <c r="BF48" s="257" t="s">
        <v>32</v>
      </c>
      <c r="BG48" s="92" t="s">
        <v>32</v>
      </c>
      <c r="BH48" s="23"/>
      <c r="BI48" s="84">
        <f t="shared" si="3"/>
        <v>16</v>
      </c>
      <c r="BJ48" s="22">
        <f t="shared" si="4"/>
        <v>14</v>
      </c>
      <c r="BK48" s="22">
        <f t="shared" si="5"/>
        <v>5</v>
      </c>
      <c r="BL48" s="22">
        <f t="shared" si="6"/>
        <v>5</v>
      </c>
      <c r="BM48" s="22">
        <f t="shared" si="7"/>
        <v>0</v>
      </c>
      <c r="BN48" s="22">
        <f t="shared" si="8"/>
        <v>0</v>
      </c>
      <c r="BO48" s="22">
        <f t="shared" si="9"/>
        <v>12</v>
      </c>
      <c r="BP48" s="86">
        <f t="shared" si="10"/>
        <v>52</v>
      </c>
    </row>
    <row r="49" spans="1:197" s="64" customFormat="1" x14ac:dyDescent="0.2">
      <c r="A49" s="57" t="s">
        <v>9</v>
      </c>
      <c r="B49" s="65" t="s">
        <v>29</v>
      </c>
      <c r="C49" s="65">
        <v>3</v>
      </c>
      <c r="D49" s="275" t="s">
        <v>158</v>
      </c>
      <c r="E49" s="184">
        <v>2</v>
      </c>
      <c r="F49" s="212" t="s">
        <v>43</v>
      </c>
      <c r="G49" s="230"/>
      <c r="H49" s="78" t="s">
        <v>7</v>
      </c>
      <c r="I49" s="78" t="s">
        <v>7</v>
      </c>
      <c r="J49" s="78" t="s">
        <v>7</v>
      </c>
      <c r="K49" s="78" t="s">
        <v>7</v>
      </c>
      <c r="L49" s="78" t="s">
        <v>7</v>
      </c>
      <c r="M49" s="78" t="s">
        <v>7</v>
      </c>
      <c r="N49" s="78" t="s">
        <v>7</v>
      </c>
      <c r="O49" s="78" t="s">
        <v>7</v>
      </c>
      <c r="P49" s="78" t="s">
        <v>7</v>
      </c>
      <c r="Q49" s="78" t="s">
        <v>7</v>
      </c>
      <c r="R49" s="78" t="s">
        <v>7</v>
      </c>
      <c r="S49" s="78" t="s">
        <v>7</v>
      </c>
      <c r="T49" s="77" t="s">
        <v>7</v>
      </c>
      <c r="U49" s="77" t="s">
        <v>7</v>
      </c>
      <c r="V49" s="77" t="s">
        <v>7</v>
      </c>
      <c r="W49" s="77" t="s">
        <v>7</v>
      </c>
      <c r="X49" s="119" t="s">
        <v>31</v>
      </c>
      <c r="Y49" s="119" t="s">
        <v>31</v>
      </c>
      <c r="Z49" s="119" t="s">
        <v>31</v>
      </c>
      <c r="AA49" s="91" t="s">
        <v>32</v>
      </c>
      <c r="AB49" s="91" t="s">
        <v>32</v>
      </c>
      <c r="AC49" s="77" t="s">
        <v>7</v>
      </c>
      <c r="AD49" s="77" t="s">
        <v>7</v>
      </c>
      <c r="AE49" s="77" t="s">
        <v>7</v>
      </c>
      <c r="AF49" s="77" t="s">
        <v>7</v>
      </c>
      <c r="AG49" s="77" t="s">
        <v>7</v>
      </c>
      <c r="AH49" s="77" t="s">
        <v>7</v>
      </c>
      <c r="AI49" s="77" t="s">
        <v>7</v>
      </c>
      <c r="AJ49" s="77" t="s">
        <v>7</v>
      </c>
      <c r="AK49" s="77" t="s">
        <v>7</v>
      </c>
      <c r="AL49" s="77" t="s">
        <v>7</v>
      </c>
      <c r="AM49" s="77" t="s">
        <v>7</v>
      </c>
      <c r="AN49" s="77" t="s">
        <v>7</v>
      </c>
      <c r="AO49" s="77" t="s">
        <v>7</v>
      </c>
      <c r="AP49" s="77" t="s">
        <v>7</v>
      </c>
      <c r="AQ49" s="77" t="s">
        <v>7</v>
      </c>
      <c r="AR49" s="77" t="s">
        <v>7</v>
      </c>
      <c r="AS49" s="76" t="s">
        <v>31</v>
      </c>
      <c r="AT49" s="76" t="s">
        <v>31</v>
      </c>
      <c r="AU49" s="76" t="s">
        <v>31</v>
      </c>
      <c r="AV49" s="79" t="s">
        <v>34</v>
      </c>
      <c r="AW49" s="79" t="s">
        <v>34</v>
      </c>
      <c r="AX49" s="79" t="s">
        <v>34</v>
      </c>
      <c r="AY49" s="91" t="s">
        <v>32</v>
      </c>
      <c r="AZ49" s="91" t="s">
        <v>32</v>
      </c>
      <c r="BA49" s="91" t="s">
        <v>32</v>
      </c>
      <c r="BB49" s="91" t="s">
        <v>32</v>
      </c>
      <c r="BC49" s="91" t="s">
        <v>32</v>
      </c>
      <c r="BD49" s="91" t="s">
        <v>32</v>
      </c>
      <c r="BE49" s="91" t="s">
        <v>32</v>
      </c>
      <c r="BF49" s="257" t="s">
        <v>32</v>
      </c>
      <c r="BG49" s="92" t="s">
        <v>32</v>
      </c>
      <c r="BH49" s="2"/>
      <c r="BI49" s="84">
        <f t="shared" si="3"/>
        <v>16</v>
      </c>
      <c r="BJ49" s="22">
        <f t="shared" si="4"/>
        <v>16</v>
      </c>
      <c r="BK49" s="22">
        <f t="shared" si="5"/>
        <v>6</v>
      </c>
      <c r="BL49" s="22">
        <f t="shared" si="6"/>
        <v>3</v>
      </c>
      <c r="BM49" s="22">
        <f t="shared" si="7"/>
        <v>0</v>
      </c>
      <c r="BN49" s="22">
        <f t="shared" si="8"/>
        <v>0</v>
      </c>
      <c r="BO49" s="22">
        <f t="shared" si="9"/>
        <v>11</v>
      </c>
      <c r="BP49" s="86">
        <f t="shared" si="10"/>
        <v>52</v>
      </c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</row>
    <row r="50" spans="1:197" s="64" customFormat="1" x14ac:dyDescent="0.2">
      <c r="A50" s="57" t="s">
        <v>9</v>
      </c>
      <c r="B50" s="65" t="s">
        <v>29</v>
      </c>
      <c r="C50" s="65">
        <v>3</v>
      </c>
      <c r="D50" s="275" t="s">
        <v>118</v>
      </c>
      <c r="E50" s="184">
        <v>2</v>
      </c>
      <c r="F50" s="212" t="s">
        <v>43</v>
      </c>
      <c r="G50" s="230"/>
      <c r="H50" s="78" t="s">
        <v>7</v>
      </c>
      <c r="I50" s="78" t="s">
        <v>7</v>
      </c>
      <c r="J50" s="78" t="s">
        <v>7</v>
      </c>
      <c r="K50" s="78" t="s">
        <v>7</v>
      </c>
      <c r="L50" s="78" t="s">
        <v>7</v>
      </c>
      <c r="M50" s="78" t="s">
        <v>7</v>
      </c>
      <c r="N50" s="78" t="s">
        <v>7</v>
      </c>
      <c r="O50" s="78" t="s">
        <v>7</v>
      </c>
      <c r="P50" s="78" t="s">
        <v>7</v>
      </c>
      <c r="Q50" s="78" t="s">
        <v>7</v>
      </c>
      <c r="R50" s="78" t="s">
        <v>7</v>
      </c>
      <c r="S50" s="78" t="s">
        <v>7</v>
      </c>
      <c r="T50" s="77" t="s">
        <v>7</v>
      </c>
      <c r="U50" s="77" t="s">
        <v>7</v>
      </c>
      <c r="V50" s="77" t="s">
        <v>7</v>
      </c>
      <c r="W50" s="77" t="s">
        <v>7</v>
      </c>
      <c r="X50" s="119" t="s">
        <v>31</v>
      </c>
      <c r="Y50" s="119" t="s">
        <v>31</v>
      </c>
      <c r="Z50" s="91" t="s">
        <v>32</v>
      </c>
      <c r="AA50" s="91" t="s">
        <v>32</v>
      </c>
      <c r="AB50" s="91" t="s">
        <v>32</v>
      </c>
      <c r="AC50" s="77" t="s">
        <v>7</v>
      </c>
      <c r="AD50" s="77" t="s">
        <v>7</v>
      </c>
      <c r="AE50" s="77" t="s">
        <v>7</v>
      </c>
      <c r="AF50" s="77" t="s">
        <v>7</v>
      </c>
      <c r="AG50" s="77" t="s">
        <v>7</v>
      </c>
      <c r="AH50" s="77" t="s">
        <v>7</v>
      </c>
      <c r="AI50" s="77" t="s">
        <v>7</v>
      </c>
      <c r="AJ50" s="77" t="s">
        <v>7</v>
      </c>
      <c r="AK50" s="77" t="s">
        <v>7</v>
      </c>
      <c r="AL50" s="77" t="s">
        <v>7</v>
      </c>
      <c r="AM50" s="77" t="s">
        <v>7</v>
      </c>
      <c r="AN50" s="77" t="s">
        <v>7</v>
      </c>
      <c r="AO50" s="77" t="s">
        <v>7</v>
      </c>
      <c r="AP50" s="77" t="s">
        <v>7</v>
      </c>
      <c r="AQ50" s="77" t="s">
        <v>7</v>
      </c>
      <c r="AR50" s="77" t="s">
        <v>7</v>
      </c>
      <c r="AS50" s="76" t="s">
        <v>31</v>
      </c>
      <c r="AT50" s="76" t="s">
        <v>31</v>
      </c>
      <c r="AU50" s="79" t="s">
        <v>34</v>
      </c>
      <c r="AV50" s="79" t="s">
        <v>34</v>
      </c>
      <c r="AW50" s="79" t="s">
        <v>34</v>
      </c>
      <c r="AX50" s="79" t="s">
        <v>34</v>
      </c>
      <c r="AY50" s="91" t="s">
        <v>32</v>
      </c>
      <c r="AZ50" s="91" t="s">
        <v>32</v>
      </c>
      <c r="BA50" s="91" t="s">
        <v>32</v>
      </c>
      <c r="BB50" s="91" t="s">
        <v>32</v>
      </c>
      <c r="BC50" s="91" t="s">
        <v>32</v>
      </c>
      <c r="BD50" s="91" t="s">
        <v>32</v>
      </c>
      <c r="BE50" s="91" t="s">
        <v>32</v>
      </c>
      <c r="BF50" s="257" t="s">
        <v>32</v>
      </c>
      <c r="BG50" s="92" t="s">
        <v>32</v>
      </c>
      <c r="BH50" s="2"/>
      <c r="BI50" s="84">
        <f t="shared" si="3"/>
        <v>16</v>
      </c>
      <c r="BJ50" s="22">
        <f t="shared" si="4"/>
        <v>16</v>
      </c>
      <c r="BK50" s="22">
        <f t="shared" si="5"/>
        <v>4</v>
      </c>
      <c r="BL50" s="22">
        <f t="shared" si="6"/>
        <v>4</v>
      </c>
      <c r="BM50" s="22">
        <f t="shared" si="7"/>
        <v>0</v>
      </c>
      <c r="BN50" s="22">
        <f t="shared" si="8"/>
        <v>0</v>
      </c>
      <c r="BO50" s="22">
        <f t="shared" si="9"/>
        <v>12</v>
      </c>
      <c r="BP50" s="86">
        <f t="shared" si="10"/>
        <v>52</v>
      </c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</row>
    <row r="51" spans="1:197" s="2" customFormat="1" x14ac:dyDescent="0.2">
      <c r="A51" s="57" t="s">
        <v>9</v>
      </c>
      <c r="B51" s="65" t="s">
        <v>29</v>
      </c>
      <c r="C51" s="65">
        <v>3</v>
      </c>
      <c r="D51" s="275" t="s">
        <v>119</v>
      </c>
      <c r="E51" s="184">
        <v>1</v>
      </c>
      <c r="F51" s="212" t="s">
        <v>43</v>
      </c>
      <c r="G51" s="230"/>
      <c r="H51" s="78" t="s">
        <v>7</v>
      </c>
      <c r="I51" s="78" t="s">
        <v>7</v>
      </c>
      <c r="J51" s="78" t="s">
        <v>7</v>
      </c>
      <c r="K51" s="78" t="s">
        <v>7</v>
      </c>
      <c r="L51" s="78" t="s">
        <v>7</v>
      </c>
      <c r="M51" s="78" t="s">
        <v>7</v>
      </c>
      <c r="N51" s="78" t="s">
        <v>7</v>
      </c>
      <c r="O51" s="78" t="s">
        <v>7</v>
      </c>
      <c r="P51" s="78" t="s">
        <v>7</v>
      </c>
      <c r="Q51" s="78" t="s">
        <v>7</v>
      </c>
      <c r="R51" s="78" t="s">
        <v>7</v>
      </c>
      <c r="S51" s="78" t="s">
        <v>7</v>
      </c>
      <c r="T51" s="77" t="s">
        <v>7</v>
      </c>
      <c r="U51" s="77" t="s">
        <v>7</v>
      </c>
      <c r="V51" s="77" t="s">
        <v>7</v>
      </c>
      <c r="W51" s="77" t="s">
        <v>7</v>
      </c>
      <c r="X51" s="119" t="s">
        <v>31</v>
      </c>
      <c r="Y51" s="119" t="s">
        <v>31</v>
      </c>
      <c r="Z51" s="119" t="s">
        <v>31</v>
      </c>
      <c r="AA51" s="91" t="s">
        <v>32</v>
      </c>
      <c r="AB51" s="91" t="s">
        <v>32</v>
      </c>
      <c r="AC51" s="77" t="s">
        <v>7</v>
      </c>
      <c r="AD51" s="77" t="s">
        <v>7</v>
      </c>
      <c r="AE51" s="77" t="s">
        <v>7</v>
      </c>
      <c r="AF51" s="77" t="s">
        <v>7</v>
      </c>
      <c r="AG51" s="77" t="s">
        <v>7</v>
      </c>
      <c r="AH51" s="77" t="s">
        <v>7</v>
      </c>
      <c r="AI51" s="77" t="s">
        <v>7</v>
      </c>
      <c r="AJ51" s="77" t="s">
        <v>7</v>
      </c>
      <c r="AK51" s="77" t="s">
        <v>7</v>
      </c>
      <c r="AL51" s="77" t="s">
        <v>7</v>
      </c>
      <c r="AM51" s="79" t="s">
        <v>34</v>
      </c>
      <c r="AN51" s="79" t="s">
        <v>34</v>
      </c>
      <c r="AO51" s="79" t="s">
        <v>34</v>
      </c>
      <c r="AP51" s="79" t="s">
        <v>34</v>
      </c>
      <c r="AQ51" s="77" t="s">
        <v>7</v>
      </c>
      <c r="AR51" s="77" t="s">
        <v>7</v>
      </c>
      <c r="AS51" s="77" t="s">
        <v>7</v>
      </c>
      <c r="AT51" s="77" t="s">
        <v>7</v>
      </c>
      <c r="AU51" s="78" t="s">
        <v>7</v>
      </c>
      <c r="AV51" s="78" t="s">
        <v>7</v>
      </c>
      <c r="AW51" s="76" t="s">
        <v>31</v>
      </c>
      <c r="AX51" s="76" t="s">
        <v>31</v>
      </c>
      <c r="AY51" s="91" t="s">
        <v>32</v>
      </c>
      <c r="AZ51" s="91" t="s">
        <v>32</v>
      </c>
      <c r="BA51" s="91" t="s">
        <v>32</v>
      </c>
      <c r="BB51" s="91" t="s">
        <v>32</v>
      </c>
      <c r="BC51" s="91" t="s">
        <v>32</v>
      </c>
      <c r="BD51" s="91" t="s">
        <v>32</v>
      </c>
      <c r="BE51" s="91" t="s">
        <v>32</v>
      </c>
      <c r="BF51" s="257" t="s">
        <v>32</v>
      </c>
      <c r="BG51" s="92" t="s">
        <v>32</v>
      </c>
      <c r="BH51" s="23"/>
      <c r="BI51" s="84">
        <f t="shared" si="3"/>
        <v>16</v>
      </c>
      <c r="BJ51" s="22">
        <f t="shared" si="4"/>
        <v>16</v>
      </c>
      <c r="BK51" s="22">
        <f t="shared" si="5"/>
        <v>5</v>
      </c>
      <c r="BL51" s="22">
        <f t="shared" si="6"/>
        <v>4</v>
      </c>
      <c r="BM51" s="22">
        <f t="shared" si="7"/>
        <v>0</v>
      </c>
      <c r="BN51" s="22">
        <f t="shared" si="8"/>
        <v>0</v>
      </c>
      <c r="BO51" s="22">
        <f t="shared" si="9"/>
        <v>11</v>
      </c>
      <c r="BP51" s="86">
        <f t="shared" si="10"/>
        <v>52</v>
      </c>
    </row>
    <row r="52" spans="1:197" s="2" customFormat="1" x14ac:dyDescent="0.2">
      <c r="A52" s="57" t="s">
        <v>9</v>
      </c>
      <c r="B52" s="65" t="s">
        <v>29</v>
      </c>
      <c r="C52" s="65">
        <v>3</v>
      </c>
      <c r="D52" s="275" t="s">
        <v>35</v>
      </c>
      <c r="E52" s="184">
        <v>1</v>
      </c>
      <c r="F52" s="212" t="s">
        <v>43</v>
      </c>
      <c r="G52" s="230"/>
      <c r="H52" s="78" t="s">
        <v>7</v>
      </c>
      <c r="I52" s="78" t="s">
        <v>7</v>
      </c>
      <c r="J52" s="78" t="s">
        <v>7</v>
      </c>
      <c r="K52" s="78" t="s">
        <v>7</v>
      </c>
      <c r="L52" s="78" t="s">
        <v>7</v>
      </c>
      <c r="M52" s="78" t="s">
        <v>7</v>
      </c>
      <c r="N52" s="78" t="s">
        <v>7</v>
      </c>
      <c r="O52" s="78" t="s">
        <v>7</v>
      </c>
      <c r="P52" s="78" t="s">
        <v>7</v>
      </c>
      <c r="Q52" s="78" t="s">
        <v>7</v>
      </c>
      <c r="R52" s="78" t="s">
        <v>7</v>
      </c>
      <c r="S52" s="78" t="s">
        <v>7</v>
      </c>
      <c r="T52" s="77" t="s">
        <v>7</v>
      </c>
      <c r="U52" s="77" t="s">
        <v>7</v>
      </c>
      <c r="V52" s="77" t="s">
        <v>7</v>
      </c>
      <c r="W52" s="77" t="s">
        <v>7</v>
      </c>
      <c r="X52" s="119" t="s">
        <v>31</v>
      </c>
      <c r="Y52" s="119" t="s">
        <v>31</v>
      </c>
      <c r="Z52" s="119" t="s">
        <v>31</v>
      </c>
      <c r="AA52" s="91" t="s">
        <v>32</v>
      </c>
      <c r="AB52" s="91" t="s">
        <v>32</v>
      </c>
      <c r="AC52" s="77" t="s">
        <v>7</v>
      </c>
      <c r="AD52" s="77" t="s">
        <v>7</v>
      </c>
      <c r="AE52" s="77" t="s">
        <v>7</v>
      </c>
      <c r="AF52" s="77" t="s">
        <v>7</v>
      </c>
      <c r="AG52" s="77" t="s">
        <v>7</v>
      </c>
      <c r="AH52" s="77" t="s">
        <v>7</v>
      </c>
      <c r="AI52" s="77" t="s">
        <v>7</v>
      </c>
      <c r="AJ52" s="77" t="s">
        <v>7</v>
      </c>
      <c r="AK52" s="77" t="s">
        <v>7</v>
      </c>
      <c r="AL52" s="77" t="s">
        <v>7</v>
      </c>
      <c r="AM52" s="77" t="s">
        <v>7</v>
      </c>
      <c r="AN52" s="77" t="s">
        <v>7</v>
      </c>
      <c r="AO52" s="77" t="s">
        <v>7</v>
      </c>
      <c r="AP52" s="77" t="s">
        <v>7</v>
      </c>
      <c r="AQ52" s="77" t="s">
        <v>7</v>
      </c>
      <c r="AR52" s="77" t="s">
        <v>7</v>
      </c>
      <c r="AS52" s="76" t="s">
        <v>31</v>
      </c>
      <c r="AT52" s="76" t="s">
        <v>31</v>
      </c>
      <c r="AU52" s="76" t="s">
        <v>31</v>
      </c>
      <c r="AV52" s="79" t="s">
        <v>34</v>
      </c>
      <c r="AW52" s="79" t="s">
        <v>34</v>
      </c>
      <c r="AX52" s="91" t="s">
        <v>32</v>
      </c>
      <c r="AY52" s="91" t="s">
        <v>32</v>
      </c>
      <c r="AZ52" s="91" t="s">
        <v>32</v>
      </c>
      <c r="BA52" s="91" t="s">
        <v>32</v>
      </c>
      <c r="BB52" s="91" t="s">
        <v>32</v>
      </c>
      <c r="BC52" s="91" t="s">
        <v>32</v>
      </c>
      <c r="BD52" s="91" t="s">
        <v>32</v>
      </c>
      <c r="BE52" s="91" t="s">
        <v>32</v>
      </c>
      <c r="BF52" s="257" t="s">
        <v>32</v>
      </c>
      <c r="BG52" s="92" t="s">
        <v>32</v>
      </c>
      <c r="BI52" s="84">
        <f t="shared" si="3"/>
        <v>16</v>
      </c>
      <c r="BJ52" s="22">
        <f t="shared" si="4"/>
        <v>16</v>
      </c>
      <c r="BK52" s="22">
        <f t="shared" si="5"/>
        <v>6</v>
      </c>
      <c r="BL52" s="22">
        <f t="shared" si="6"/>
        <v>2</v>
      </c>
      <c r="BM52" s="22">
        <f t="shared" si="7"/>
        <v>0</v>
      </c>
      <c r="BN52" s="22">
        <f t="shared" si="8"/>
        <v>0</v>
      </c>
      <c r="BO52" s="22">
        <f t="shared" si="9"/>
        <v>12</v>
      </c>
      <c r="BP52" s="86">
        <f t="shared" si="10"/>
        <v>52</v>
      </c>
    </row>
    <row r="53" spans="1:197" s="2" customFormat="1" x14ac:dyDescent="0.2">
      <c r="A53" s="57" t="s">
        <v>37</v>
      </c>
      <c r="B53" s="65" t="s">
        <v>29</v>
      </c>
      <c r="C53" s="65">
        <v>3</v>
      </c>
      <c r="D53" s="307" t="s">
        <v>38</v>
      </c>
      <c r="E53" s="184">
        <v>1</v>
      </c>
      <c r="F53" s="212" t="s">
        <v>43</v>
      </c>
      <c r="G53" s="230"/>
      <c r="H53" s="78" t="s">
        <v>7</v>
      </c>
      <c r="I53" s="78" t="s">
        <v>7</v>
      </c>
      <c r="J53" s="78" t="s">
        <v>7</v>
      </c>
      <c r="K53" s="78" t="s">
        <v>7</v>
      </c>
      <c r="L53" s="78" t="s">
        <v>7</v>
      </c>
      <c r="M53" s="78" t="s">
        <v>7</v>
      </c>
      <c r="N53" s="78" t="s">
        <v>7</v>
      </c>
      <c r="O53" s="78" t="s">
        <v>7</v>
      </c>
      <c r="P53" s="78" t="s">
        <v>7</v>
      </c>
      <c r="Q53" s="78" t="s">
        <v>7</v>
      </c>
      <c r="R53" s="78" t="s">
        <v>7</v>
      </c>
      <c r="S53" s="78" t="s">
        <v>7</v>
      </c>
      <c r="T53" s="77" t="s">
        <v>7</v>
      </c>
      <c r="U53" s="77" t="s">
        <v>7</v>
      </c>
      <c r="V53" s="77" t="s">
        <v>7</v>
      </c>
      <c r="W53" s="77" t="s">
        <v>7</v>
      </c>
      <c r="X53" s="119" t="s">
        <v>31</v>
      </c>
      <c r="Y53" s="119" t="s">
        <v>31</v>
      </c>
      <c r="Z53" s="119" t="s">
        <v>31</v>
      </c>
      <c r="AA53" s="136" t="s">
        <v>32</v>
      </c>
      <c r="AB53" s="91" t="s">
        <v>32</v>
      </c>
      <c r="AC53" s="125" t="s">
        <v>7</v>
      </c>
      <c r="AD53" s="78" t="s">
        <v>7</v>
      </c>
      <c r="AE53" s="78" t="s">
        <v>7</v>
      </c>
      <c r="AF53" s="78" t="s">
        <v>7</v>
      </c>
      <c r="AG53" s="78" t="s">
        <v>7</v>
      </c>
      <c r="AH53" s="78" t="s">
        <v>7</v>
      </c>
      <c r="AI53" s="78" t="s">
        <v>7</v>
      </c>
      <c r="AJ53" s="78" t="s">
        <v>7</v>
      </c>
      <c r="AK53" s="78" t="s">
        <v>7</v>
      </c>
      <c r="AL53" s="78" t="s">
        <v>7</v>
      </c>
      <c r="AM53" s="78" t="s">
        <v>7</v>
      </c>
      <c r="AN53" s="78" t="s">
        <v>7</v>
      </c>
      <c r="AO53" s="78" t="s">
        <v>7</v>
      </c>
      <c r="AP53" s="77" t="s">
        <v>7</v>
      </c>
      <c r="AQ53" s="77" t="s">
        <v>7</v>
      </c>
      <c r="AR53" s="77" t="s">
        <v>7</v>
      </c>
      <c r="AS53" s="119" t="s">
        <v>31</v>
      </c>
      <c r="AT53" s="119" t="s">
        <v>31</v>
      </c>
      <c r="AU53" s="79" t="s">
        <v>34</v>
      </c>
      <c r="AV53" s="79" t="s">
        <v>34</v>
      </c>
      <c r="AW53" s="79" t="s">
        <v>34</v>
      </c>
      <c r="AX53" s="91" t="s">
        <v>32</v>
      </c>
      <c r="AY53" s="91" t="s">
        <v>32</v>
      </c>
      <c r="AZ53" s="91" t="s">
        <v>32</v>
      </c>
      <c r="BA53" s="91" t="s">
        <v>32</v>
      </c>
      <c r="BB53" s="91" t="s">
        <v>32</v>
      </c>
      <c r="BC53" s="91" t="s">
        <v>32</v>
      </c>
      <c r="BD53" s="91" t="s">
        <v>32</v>
      </c>
      <c r="BE53" s="91" t="s">
        <v>32</v>
      </c>
      <c r="BF53" s="257" t="s">
        <v>32</v>
      </c>
      <c r="BG53" s="92" t="s">
        <v>32</v>
      </c>
      <c r="BH53" s="23"/>
      <c r="BI53" s="84">
        <f t="shared" si="3"/>
        <v>16</v>
      </c>
      <c r="BJ53" s="22">
        <f t="shared" si="4"/>
        <v>16</v>
      </c>
      <c r="BK53" s="22">
        <f t="shared" si="5"/>
        <v>5</v>
      </c>
      <c r="BL53" s="22">
        <f t="shared" si="6"/>
        <v>3</v>
      </c>
      <c r="BM53" s="22">
        <f t="shared" si="7"/>
        <v>0</v>
      </c>
      <c r="BN53" s="22">
        <f t="shared" si="8"/>
        <v>0</v>
      </c>
      <c r="BO53" s="22">
        <f t="shared" si="9"/>
        <v>12</v>
      </c>
      <c r="BP53" s="86">
        <f t="shared" si="10"/>
        <v>52</v>
      </c>
    </row>
    <row r="54" spans="1:197" s="2" customFormat="1" ht="18" customHeight="1" x14ac:dyDescent="0.2">
      <c r="A54" s="57" t="s">
        <v>28</v>
      </c>
      <c r="B54" s="65" t="s">
        <v>29</v>
      </c>
      <c r="C54" s="65" t="s">
        <v>46</v>
      </c>
      <c r="D54" s="275" t="s">
        <v>160</v>
      </c>
      <c r="E54" s="184">
        <v>5</v>
      </c>
      <c r="F54" s="212" t="s">
        <v>47</v>
      </c>
      <c r="G54" s="229"/>
      <c r="H54" s="78" t="s">
        <v>7</v>
      </c>
      <c r="I54" s="78" t="s">
        <v>7</v>
      </c>
      <c r="J54" s="78" t="s">
        <v>7</v>
      </c>
      <c r="K54" s="78" t="s">
        <v>7</v>
      </c>
      <c r="L54" s="78" t="s">
        <v>7</v>
      </c>
      <c r="M54" s="78" t="s">
        <v>7</v>
      </c>
      <c r="N54" s="78" t="s">
        <v>7</v>
      </c>
      <c r="O54" s="78" t="s">
        <v>7</v>
      </c>
      <c r="P54" s="78" t="s">
        <v>7</v>
      </c>
      <c r="Q54" s="78" t="s">
        <v>7</v>
      </c>
      <c r="R54" s="78" t="s">
        <v>7</v>
      </c>
      <c r="S54" s="78" t="s">
        <v>7</v>
      </c>
      <c r="T54" s="77" t="s">
        <v>7</v>
      </c>
      <c r="U54" s="77" t="s">
        <v>7</v>
      </c>
      <c r="V54" s="77" t="s">
        <v>7</v>
      </c>
      <c r="W54" s="77" t="s">
        <v>7</v>
      </c>
      <c r="X54" s="119" t="s">
        <v>31</v>
      </c>
      <c r="Y54" s="119" t="s">
        <v>31</v>
      </c>
      <c r="Z54" s="136" t="s">
        <v>32</v>
      </c>
      <c r="AA54" s="91" t="s">
        <v>32</v>
      </c>
      <c r="AB54" s="91" t="s">
        <v>32</v>
      </c>
      <c r="AC54" s="125" t="s">
        <v>7</v>
      </c>
      <c r="AD54" s="78" t="s">
        <v>7</v>
      </c>
      <c r="AE54" s="78" t="s">
        <v>7</v>
      </c>
      <c r="AF54" s="78" t="s">
        <v>7</v>
      </c>
      <c r="AG54" s="78" t="s">
        <v>7</v>
      </c>
      <c r="AH54" s="78" t="s">
        <v>7</v>
      </c>
      <c r="AI54" s="78" t="s">
        <v>7</v>
      </c>
      <c r="AJ54" s="78" t="s">
        <v>7</v>
      </c>
      <c r="AK54" s="78" t="s">
        <v>7</v>
      </c>
      <c r="AL54" s="78" t="s">
        <v>7</v>
      </c>
      <c r="AM54" s="78" t="s">
        <v>7</v>
      </c>
      <c r="AN54" s="78" t="s">
        <v>7</v>
      </c>
      <c r="AO54" s="78" t="s">
        <v>7</v>
      </c>
      <c r="AP54" s="78" t="s">
        <v>7</v>
      </c>
      <c r="AQ54" s="119" t="s">
        <v>31</v>
      </c>
      <c r="AR54" s="119" t="s">
        <v>31</v>
      </c>
      <c r="AS54" s="79" t="s">
        <v>34</v>
      </c>
      <c r="AT54" s="79" t="s">
        <v>34</v>
      </c>
      <c r="AU54" s="79" t="s">
        <v>34</v>
      </c>
      <c r="AV54" s="79" t="s">
        <v>34</v>
      </c>
      <c r="AW54" s="89" t="s">
        <v>48</v>
      </c>
      <c r="AX54" s="77"/>
      <c r="AY54" s="77"/>
      <c r="AZ54" s="77"/>
      <c r="BA54" s="77"/>
      <c r="BB54" s="77"/>
      <c r="BC54" s="77"/>
      <c r="BD54" s="77"/>
      <c r="BE54" s="77"/>
      <c r="BF54" s="152"/>
      <c r="BG54" s="83"/>
      <c r="BI54" s="84">
        <f t="shared" si="3"/>
        <v>16</v>
      </c>
      <c r="BJ54" s="22">
        <f t="shared" si="4"/>
        <v>14</v>
      </c>
      <c r="BK54" s="22">
        <f t="shared" si="5"/>
        <v>4</v>
      </c>
      <c r="BL54" s="22">
        <f t="shared" si="6"/>
        <v>4</v>
      </c>
      <c r="BM54" s="22">
        <f t="shared" si="7"/>
        <v>1</v>
      </c>
      <c r="BN54" s="22">
        <f t="shared" si="8"/>
        <v>0</v>
      </c>
      <c r="BO54" s="22">
        <f t="shared" si="9"/>
        <v>3</v>
      </c>
      <c r="BP54" s="86">
        <f t="shared" si="10"/>
        <v>42</v>
      </c>
    </row>
    <row r="55" spans="1:197" s="2" customFormat="1" ht="18" customHeight="1" x14ac:dyDescent="0.2">
      <c r="A55" s="57" t="s">
        <v>5</v>
      </c>
      <c r="B55" s="65" t="s">
        <v>29</v>
      </c>
      <c r="C55" s="65" t="s">
        <v>46</v>
      </c>
      <c r="D55" s="275" t="s">
        <v>49</v>
      </c>
      <c r="E55" s="184">
        <v>3</v>
      </c>
      <c r="F55" s="212" t="s">
        <v>47</v>
      </c>
      <c r="G55" s="229"/>
      <c r="H55" s="78" t="s">
        <v>7</v>
      </c>
      <c r="I55" s="78" t="s">
        <v>7</v>
      </c>
      <c r="J55" s="78" t="s">
        <v>7</v>
      </c>
      <c r="K55" s="78" t="s">
        <v>7</v>
      </c>
      <c r="L55" s="78" t="s">
        <v>7</v>
      </c>
      <c r="M55" s="78" t="s">
        <v>7</v>
      </c>
      <c r="N55" s="78" t="s">
        <v>7</v>
      </c>
      <c r="O55" s="78" t="s">
        <v>7</v>
      </c>
      <c r="P55" s="78" t="s">
        <v>7</v>
      </c>
      <c r="Q55" s="78" t="s">
        <v>7</v>
      </c>
      <c r="R55" s="78" t="s">
        <v>7</v>
      </c>
      <c r="S55" s="78" t="s">
        <v>7</v>
      </c>
      <c r="T55" s="77" t="s">
        <v>7</v>
      </c>
      <c r="U55" s="77" t="s">
        <v>7</v>
      </c>
      <c r="V55" s="77" t="s">
        <v>7</v>
      </c>
      <c r="W55" s="77" t="s">
        <v>7</v>
      </c>
      <c r="X55" s="119" t="s">
        <v>31</v>
      </c>
      <c r="Y55" s="119" t="s">
        <v>31</v>
      </c>
      <c r="Z55" s="119" t="s">
        <v>31</v>
      </c>
      <c r="AA55" s="91" t="s">
        <v>32</v>
      </c>
      <c r="AB55" s="91" t="s">
        <v>32</v>
      </c>
      <c r="AC55" s="77" t="s">
        <v>7</v>
      </c>
      <c r="AD55" s="77" t="s">
        <v>7</v>
      </c>
      <c r="AE55" s="77" t="s">
        <v>7</v>
      </c>
      <c r="AF55" s="77" t="s">
        <v>7</v>
      </c>
      <c r="AG55" s="77" t="s">
        <v>7</v>
      </c>
      <c r="AH55" s="77" t="s">
        <v>7</v>
      </c>
      <c r="AI55" s="77" t="s">
        <v>7</v>
      </c>
      <c r="AJ55" s="77" t="s">
        <v>7</v>
      </c>
      <c r="AK55" s="77" t="s">
        <v>7</v>
      </c>
      <c r="AL55" s="77" t="s">
        <v>7</v>
      </c>
      <c r="AM55" s="77" t="s">
        <v>7</v>
      </c>
      <c r="AN55" s="77" t="s">
        <v>7</v>
      </c>
      <c r="AO55" s="77" t="s">
        <v>7</v>
      </c>
      <c r="AP55" s="77" t="s">
        <v>7</v>
      </c>
      <c r="AQ55" s="76" t="s">
        <v>31</v>
      </c>
      <c r="AR55" s="79" t="s">
        <v>34</v>
      </c>
      <c r="AS55" s="79" t="s">
        <v>34</v>
      </c>
      <c r="AT55" s="79" t="s">
        <v>34</v>
      </c>
      <c r="AU55" s="201" t="s">
        <v>53</v>
      </c>
      <c r="AV55" s="201" t="s">
        <v>53</v>
      </c>
      <c r="AW55" s="89" t="s">
        <v>50</v>
      </c>
      <c r="AX55" s="77"/>
      <c r="AY55" s="77"/>
      <c r="AZ55" s="77"/>
      <c r="BA55" s="77"/>
      <c r="BB55" s="77"/>
      <c r="BC55" s="77"/>
      <c r="BD55" s="77"/>
      <c r="BE55" s="77"/>
      <c r="BF55" s="152"/>
      <c r="BG55" s="83"/>
      <c r="BH55" s="4"/>
      <c r="BI55" s="84">
        <f t="shared" si="3"/>
        <v>16</v>
      </c>
      <c r="BJ55" s="22">
        <f t="shared" si="4"/>
        <v>14</v>
      </c>
      <c r="BK55" s="22">
        <f t="shared" si="5"/>
        <v>4</v>
      </c>
      <c r="BL55" s="22">
        <f t="shared" si="6"/>
        <v>3</v>
      </c>
      <c r="BM55" s="22">
        <f t="shared" si="7"/>
        <v>0</v>
      </c>
      <c r="BN55" s="22">
        <f t="shared" si="8"/>
        <v>3</v>
      </c>
      <c r="BO55" s="22">
        <f t="shared" si="9"/>
        <v>2</v>
      </c>
      <c r="BP55" s="86">
        <f t="shared" ref="BP55:BP90" si="43">SUM(BI55:BO55)</f>
        <v>42</v>
      </c>
    </row>
    <row r="56" spans="1:197" s="2" customFormat="1" ht="18" customHeight="1" x14ac:dyDescent="0.2">
      <c r="A56" s="57" t="s">
        <v>5</v>
      </c>
      <c r="B56" s="65" t="s">
        <v>29</v>
      </c>
      <c r="C56" s="65" t="s">
        <v>46</v>
      </c>
      <c r="D56" s="275" t="s">
        <v>120</v>
      </c>
      <c r="E56" s="184">
        <v>2</v>
      </c>
      <c r="F56" s="212" t="s">
        <v>47</v>
      </c>
      <c r="G56" s="229"/>
      <c r="H56" s="78" t="s">
        <v>7</v>
      </c>
      <c r="I56" s="78" t="s">
        <v>7</v>
      </c>
      <c r="J56" s="78" t="s">
        <v>7</v>
      </c>
      <c r="K56" s="78" t="s">
        <v>7</v>
      </c>
      <c r="L56" s="78" t="s">
        <v>7</v>
      </c>
      <c r="M56" s="78" t="s">
        <v>7</v>
      </c>
      <c r="N56" s="78" t="s">
        <v>7</v>
      </c>
      <c r="O56" s="78" t="s">
        <v>7</v>
      </c>
      <c r="P56" s="78" t="s">
        <v>7</v>
      </c>
      <c r="Q56" s="78" t="s">
        <v>7</v>
      </c>
      <c r="R56" s="78" t="s">
        <v>7</v>
      </c>
      <c r="S56" s="78" t="s">
        <v>7</v>
      </c>
      <c r="T56" s="77" t="s">
        <v>7</v>
      </c>
      <c r="U56" s="77" t="s">
        <v>7</v>
      </c>
      <c r="V56" s="77" t="s">
        <v>7</v>
      </c>
      <c r="W56" s="77" t="s">
        <v>7</v>
      </c>
      <c r="X56" s="119" t="s">
        <v>31</v>
      </c>
      <c r="Y56" s="119" t="s">
        <v>31</v>
      </c>
      <c r="Z56" s="119" t="s">
        <v>31</v>
      </c>
      <c r="AA56" s="91" t="s">
        <v>32</v>
      </c>
      <c r="AB56" s="91" t="s">
        <v>32</v>
      </c>
      <c r="AC56" s="77" t="s">
        <v>7</v>
      </c>
      <c r="AD56" s="77" t="s">
        <v>7</v>
      </c>
      <c r="AE56" s="77" t="s">
        <v>7</v>
      </c>
      <c r="AF56" s="77" t="s">
        <v>7</v>
      </c>
      <c r="AG56" s="77" t="s">
        <v>7</v>
      </c>
      <c r="AH56" s="77" t="s">
        <v>7</v>
      </c>
      <c r="AI56" s="77" t="s">
        <v>7</v>
      </c>
      <c r="AJ56" s="77" t="s">
        <v>7</v>
      </c>
      <c r="AK56" s="77" t="s">
        <v>7</v>
      </c>
      <c r="AL56" s="77" t="s">
        <v>7</v>
      </c>
      <c r="AM56" s="77" t="s">
        <v>7</v>
      </c>
      <c r="AN56" s="77" t="s">
        <v>7</v>
      </c>
      <c r="AO56" s="77" t="s">
        <v>7</v>
      </c>
      <c r="AP56" s="77" t="s">
        <v>7</v>
      </c>
      <c r="AQ56" s="76" t="s">
        <v>31</v>
      </c>
      <c r="AR56" s="119" t="s">
        <v>31</v>
      </c>
      <c r="AS56" s="79" t="s">
        <v>34</v>
      </c>
      <c r="AT56" s="79" t="s">
        <v>34</v>
      </c>
      <c r="AU56" s="79" t="s">
        <v>34</v>
      </c>
      <c r="AV56" s="89" t="s">
        <v>48</v>
      </c>
      <c r="AW56" s="89" t="s">
        <v>50</v>
      </c>
      <c r="AX56" s="77"/>
      <c r="AY56" s="77"/>
      <c r="AZ56" s="77"/>
      <c r="BA56" s="77"/>
      <c r="BB56" s="77"/>
      <c r="BC56" s="77"/>
      <c r="BD56" s="77"/>
      <c r="BE56" s="77"/>
      <c r="BF56" s="152"/>
      <c r="BG56" s="83"/>
      <c r="BI56" s="84">
        <f t="shared" si="3"/>
        <v>16</v>
      </c>
      <c r="BJ56" s="22">
        <f t="shared" si="4"/>
        <v>14</v>
      </c>
      <c r="BK56" s="22">
        <f t="shared" si="5"/>
        <v>5</v>
      </c>
      <c r="BL56" s="22">
        <f t="shared" si="6"/>
        <v>3</v>
      </c>
      <c r="BM56" s="22">
        <f t="shared" si="7"/>
        <v>1</v>
      </c>
      <c r="BN56" s="22">
        <f t="shared" si="8"/>
        <v>1</v>
      </c>
      <c r="BO56" s="22">
        <f t="shared" si="9"/>
        <v>2</v>
      </c>
      <c r="BP56" s="86">
        <f t="shared" si="43"/>
        <v>42</v>
      </c>
    </row>
    <row r="57" spans="1:197" s="273" customFormat="1" ht="18" customHeight="1" x14ac:dyDescent="0.2">
      <c r="A57" s="57" t="s">
        <v>11</v>
      </c>
      <c r="B57" s="65" t="s">
        <v>29</v>
      </c>
      <c r="C57" s="65" t="s">
        <v>46</v>
      </c>
      <c r="D57" s="275" t="s">
        <v>54</v>
      </c>
      <c r="E57" s="184">
        <v>1</v>
      </c>
      <c r="F57" s="212" t="s">
        <v>47</v>
      </c>
      <c r="G57" s="229"/>
      <c r="H57" s="77" t="s">
        <v>7</v>
      </c>
      <c r="I57" s="77" t="s">
        <v>7</v>
      </c>
      <c r="J57" s="77" t="s">
        <v>7</v>
      </c>
      <c r="K57" s="77" t="s">
        <v>7</v>
      </c>
      <c r="L57" s="79" t="s">
        <v>34</v>
      </c>
      <c r="M57" s="79" t="s">
        <v>34</v>
      </c>
      <c r="N57" s="79" t="s">
        <v>34</v>
      </c>
      <c r="O57" s="79" t="s">
        <v>34</v>
      </c>
      <c r="P57" s="77" t="s">
        <v>7</v>
      </c>
      <c r="Q57" s="77" t="s">
        <v>7</v>
      </c>
      <c r="R57" s="77" t="s">
        <v>7</v>
      </c>
      <c r="S57" s="77" t="s">
        <v>7</v>
      </c>
      <c r="T57" s="77" t="s">
        <v>7</v>
      </c>
      <c r="U57" s="77" t="s">
        <v>7</v>
      </c>
      <c r="V57" s="77" t="s">
        <v>7</v>
      </c>
      <c r="W57" s="77" t="s">
        <v>7</v>
      </c>
      <c r="X57" s="77" t="s">
        <v>7</v>
      </c>
      <c r="Y57" s="77" t="s">
        <v>7</v>
      </c>
      <c r="Z57" s="119" t="s">
        <v>31</v>
      </c>
      <c r="AA57" s="119" t="s">
        <v>31</v>
      </c>
      <c r="AB57" s="91" t="s">
        <v>32</v>
      </c>
      <c r="AC57" s="77" t="s">
        <v>7</v>
      </c>
      <c r="AD57" s="77" t="s">
        <v>7</v>
      </c>
      <c r="AE57" s="77" t="s">
        <v>7</v>
      </c>
      <c r="AF57" s="77" t="s">
        <v>7</v>
      </c>
      <c r="AG57" s="77" t="s">
        <v>7</v>
      </c>
      <c r="AH57" s="77" t="s">
        <v>7</v>
      </c>
      <c r="AI57" s="77" t="s">
        <v>7</v>
      </c>
      <c r="AJ57" s="77" t="s">
        <v>7</v>
      </c>
      <c r="AK57" s="77" t="s">
        <v>7</v>
      </c>
      <c r="AL57" s="77" t="s">
        <v>7</v>
      </c>
      <c r="AM57" s="77" t="s">
        <v>7</v>
      </c>
      <c r="AN57" s="77" t="s">
        <v>7</v>
      </c>
      <c r="AO57" s="77" t="s">
        <v>7</v>
      </c>
      <c r="AP57" s="77" t="s">
        <v>7</v>
      </c>
      <c r="AQ57" s="77" t="s">
        <v>7</v>
      </c>
      <c r="AR57" s="77" t="s">
        <v>7</v>
      </c>
      <c r="AS57" s="76" t="s">
        <v>31</v>
      </c>
      <c r="AT57" s="76" t="s">
        <v>31</v>
      </c>
      <c r="AU57" s="206" t="s">
        <v>78</v>
      </c>
      <c r="AV57" s="89" t="s">
        <v>48</v>
      </c>
      <c r="AW57" s="77"/>
      <c r="AX57" s="77"/>
      <c r="AY57" s="77"/>
      <c r="AZ57" s="77"/>
      <c r="BA57" s="77"/>
      <c r="BB57" s="77"/>
      <c r="BC57" s="77"/>
      <c r="BD57" s="77"/>
      <c r="BE57" s="77"/>
      <c r="BF57" s="152"/>
      <c r="BG57" s="83"/>
      <c r="BI57" s="84">
        <f t="shared" si="3"/>
        <v>14</v>
      </c>
      <c r="BJ57" s="22">
        <f t="shared" si="4"/>
        <v>16</v>
      </c>
      <c r="BK57" s="22">
        <f t="shared" si="5"/>
        <v>4</v>
      </c>
      <c r="BL57" s="22">
        <f t="shared" si="6"/>
        <v>4</v>
      </c>
      <c r="BM57" s="22">
        <f t="shared" ref="BM57" si="44">COUNTIF(H57:BG57,"Е")+COUNTIF(F57:BF57,"о")+COUNTIF(F57:BF57,"А")</f>
        <v>2</v>
      </c>
      <c r="BN57" s="22">
        <f t="shared" si="8"/>
        <v>0</v>
      </c>
      <c r="BO57" s="22">
        <f t="shared" si="9"/>
        <v>1</v>
      </c>
      <c r="BP57" s="86">
        <f t="shared" ref="BP57" si="45">SUM(BI57:BO57)</f>
        <v>41</v>
      </c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</row>
    <row r="58" spans="1:197" s="2" customFormat="1" ht="18" customHeight="1" x14ac:dyDescent="0.2">
      <c r="A58" s="57" t="s">
        <v>7</v>
      </c>
      <c r="B58" s="65" t="s">
        <v>29</v>
      </c>
      <c r="C58" s="65" t="s">
        <v>46</v>
      </c>
      <c r="D58" s="275" t="s">
        <v>105</v>
      </c>
      <c r="E58" s="112">
        <v>2</v>
      </c>
      <c r="F58" s="311" t="s">
        <v>47</v>
      </c>
      <c r="G58" s="229"/>
      <c r="H58" s="78" t="s">
        <v>7</v>
      </c>
      <c r="I58" s="78" t="s">
        <v>7</v>
      </c>
      <c r="J58" s="78" t="s">
        <v>7</v>
      </c>
      <c r="K58" s="78" t="s">
        <v>7</v>
      </c>
      <c r="L58" s="78" t="s">
        <v>7</v>
      </c>
      <c r="M58" s="78" t="s">
        <v>7</v>
      </c>
      <c r="N58" s="78" t="s">
        <v>7</v>
      </c>
      <c r="O58" s="78" t="s">
        <v>7</v>
      </c>
      <c r="P58" s="78" t="s">
        <v>7</v>
      </c>
      <c r="Q58" s="78" t="s">
        <v>7</v>
      </c>
      <c r="R58" s="78" t="s">
        <v>7</v>
      </c>
      <c r="S58" s="78" t="s">
        <v>7</v>
      </c>
      <c r="T58" s="77" t="s">
        <v>7</v>
      </c>
      <c r="U58" s="77" t="s">
        <v>7</v>
      </c>
      <c r="V58" s="77" t="s">
        <v>7</v>
      </c>
      <c r="W58" s="77" t="s">
        <v>7</v>
      </c>
      <c r="X58" s="119" t="s">
        <v>31</v>
      </c>
      <c r="Y58" s="119" t="s">
        <v>31</v>
      </c>
      <c r="Z58" s="119" t="s">
        <v>31</v>
      </c>
      <c r="AA58" s="91" t="s">
        <v>32</v>
      </c>
      <c r="AB58" s="91" t="s">
        <v>32</v>
      </c>
      <c r="AC58" s="77" t="s">
        <v>7</v>
      </c>
      <c r="AD58" s="77" t="s">
        <v>7</v>
      </c>
      <c r="AE58" s="77" t="s">
        <v>7</v>
      </c>
      <c r="AF58" s="77" t="s">
        <v>7</v>
      </c>
      <c r="AG58" s="77" t="s">
        <v>7</v>
      </c>
      <c r="AH58" s="77" t="s">
        <v>7</v>
      </c>
      <c r="AI58" s="77" t="s">
        <v>7</v>
      </c>
      <c r="AJ58" s="77" t="s">
        <v>7</v>
      </c>
      <c r="AK58" s="77" t="s">
        <v>7</v>
      </c>
      <c r="AL58" s="77" t="s">
        <v>7</v>
      </c>
      <c r="AM58" s="77" t="s">
        <v>7</v>
      </c>
      <c r="AN58" s="77" t="s">
        <v>7</v>
      </c>
      <c r="AO58" s="77" t="s">
        <v>7</v>
      </c>
      <c r="AP58" s="77" t="s">
        <v>7</v>
      </c>
      <c r="AQ58" s="119" t="s">
        <v>31</v>
      </c>
      <c r="AR58" s="119" t="s">
        <v>31</v>
      </c>
      <c r="AS58" s="119" t="s">
        <v>31</v>
      </c>
      <c r="AT58" s="79" t="s">
        <v>34</v>
      </c>
      <c r="AU58" s="79" t="s">
        <v>34</v>
      </c>
      <c r="AV58" s="89" t="s">
        <v>48</v>
      </c>
      <c r="AW58" s="89" t="s">
        <v>50</v>
      </c>
      <c r="AX58" s="77"/>
      <c r="AY58" s="77"/>
      <c r="AZ58" s="77"/>
      <c r="BA58" s="77"/>
      <c r="BB58" s="77"/>
      <c r="BC58" s="77"/>
      <c r="BD58" s="77"/>
      <c r="BE58" s="77"/>
      <c r="BF58" s="152"/>
      <c r="BG58" s="83"/>
      <c r="BH58" s="64"/>
      <c r="BI58" s="84">
        <f t="shared" si="3"/>
        <v>16</v>
      </c>
      <c r="BJ58" s="22">
        <f t="shared" si="4"/>
        <v>14</v>
      </c>
      <c r="BK58" s="22">
        <f t="shared" si="5"/>
        <v>6</v>
      </c>
      <c r="BL58" s="22">
        <f t="shared" si="6"/>
        <v>2</v>
      </c>
      <c r="BM58" s="22">
        <f t="shared" si="7"/>
        <v>1</v>
      </c>
      <c r="BN58" s="22">
        <f t="shared" si="8"/>
        <v>1</v>
      </c>
      <c r="BO58" s="22">
        <f t="shared" si="9"/>
        <v>2</v>
      </c>
      <c r="BP58" s="86">
        <f t="shared" si="43"/>
        <v>42</v>
      </c>
      <c r="BQ58" s="64"/>
      <c r="BR58" s="64"/>
      <c r="BS58" s="64"/>
      <c r="BT58" s="64"/>
      <c r="BU58" s="64"/>
      <c r="BV58" s="64"/>
      <c r="BW58" s="64"/>
      <c r="BX58" s="64"/>
      <c r="BY58" s="64"/>
      <c r="BZ58" s="64"/>
      <c r="CA58" s="64"/>
      <c r="CB58" s="64"/>
      <c r="CC58" s="64"/>
      <c r="CD58" s="64"/>
      <c r="CE58" s="64"/>
      <c r="CF58" s="64"/>
      <c r="CG58" s="64"/>
      <c r="CH58" s="64"/>
      <c r="CI58" s="64"/>
      <c r="CJ58" s="64"/>
      <c r="CK58" s="64"/>
      <c r="CL58" s="64"/>
      <c r="CM58" s="64"/>
      <c r="CN58" s="64"/>
      <c r="CO58" s="64"/>
      <c r="CP58" s="64"/>
      <c r="CQ58" s="64"/>
      <c r="CR58" s="64"/>
      <c r="CS58" s="64"/>
      <c r="CT58" s="64"/>
      <c r="CU58" s="64"/>
      <c r="CV58" s="64"/>
      <c r="CW58" s="64"/>
      <c r="CX58" s="64"/>
      <c r="CY58" s="64"/>
      <c r="CZ58" s="64"/>
      <c r="DA58" s="64"/>
      <c r="DB58" s="64"/>
      <c r="DC58" s="64"/>
      <c r="DD58" s="64"/>
      <c r="DE58" s="64"/>
      <c r="DF58" s="64"/>
      <c r="DG58" s="64"/>
      <c r="DH58" s="64"/>
      <c r="DI58" s="64"/>
      <c r="DJ58" s="64"/>
      <c r="DK58" s="64"/>
      <c r="DL58" s="64"/>
      <c r="DM58" s="64"/>
      <c r="DN58" s="64"/>
      <c r="DO58" s="64"/>
      <c r="DP58" s="64"/>
      <c r="DQ58" s="64"/>
      <c r="DR58" s="64"/>
      <c r="DS58" s="64"/>
      <c r="DT58" s="64"/>
      <c r="DU58" s="64"/>
      <c r="DV58" s="64"/>
      <c r="DW58" s="64"/>
      <c r="DX58" s="64"/>
      <c r="DY58" s="64"/>
      <c r="DZ58" s="64"/>
      <c r="EA58" s="64"/>
      <c r="EB58" s="64"/>
      <c r="EC58" s="64"/>
      <c r="ED58" s="64"/>
      <c r="EE58" s="64"/>
      <c r="EF58" s="64"/>
      <c r="EG58" s="64"/>
      <c r="EH58" s="64"/>
      <c r="EI58" s="64"/>
      <c r="EJ58" s="64"/>
      <c r="EK58" s="64"/>
      <c r="EL58" s="64"/>
      <c r="EM58" s="64"/>
      <c r="EN58" s="64"/>
      <c r="EO58" s="64"/>
      <c r="EP58" s="64"/>
      <c r="EQ58" s="64"/>
      <c r="ER58" s="64"/>
      <c r="ES58" s="64"/>
      <c r="ET58" s="64"/>
      <c r="EU58" s="64"/>
      <c r="EV58" s="64"/>
      <c r="EW58" s="64"/>
      <c r="EX58" s="64"/>
      <c r="EY58" s="64"/>
      <c r="EZ58" s="64"/>
      <c r="FA58" s="64"/>
      <c r="FB58" s="64"/>
      <c r="FC58" s="64"/>
      <c r="FD58" s="64"/>
      <c r="FE58" s="64"/>
      <c r="FF58" s="64"/>
      <c r="FG58" s="64"/>
      <c r="FH58" s="64"/>
      <c r="FI58" s="64"/>
      <c r="FJ58" s="64"/>
      <c r="FK58" s="64"/>
      <c r="FL58" s="64"/>
      <c r="FM58" s="64"/>
      <c r="FN58" s="64"/>
      <c r="FO58" s="64"/>
      <c r="FP58" s="64"/>
      <c r="FQ58" s="64"/>
      <c r="FR58" s="64"/>
      <c r="FS58" s="64"/>
      <c r="FT58" s="64"/>
      <c r="FU58" s="64"/>
      <c r="FV58" s="64"/>
      <c r="FW58" s="64"/>
      <c r="FX58" s="64"/>
      <c r="FY58" s="64"/>
      <c r="FZ58" s="64"/>
      <c r="GA58" s="64"/>
      <c r="GB58" s="64"/>
      <c r="GC58" s="64"/>
      <c r="GD58" s="64"/>
      <c r="GE58" s="64"/>
      <c r="GF58" s="64"/>
      <c r="GG58" s="64"/>
      <c r="GH58" s="64"/>
      <c r="GI58" s="64"/>
      <c r="GJ58" s="64"/>
      <c r="GK58" s="64"/>
      <c r="GL58" s="64"/>
      <c r="GM58" s="64"/>
      <c r="GN58" s="64"/>
      <c r="GO58" s="64"/>
    </row>
    <row r="59" spans="1:197" s="2" customFormat="1" ht="18" customHeight="1" x14ac:dyDescent="0.2">
      <c r="A59" s="57" t="s">
        <v>7</v>
      </c>
      <c r="B59" s="65" t="s">
        <v>29</v>
      </c>
      <c r="C59" s="65" t="s">
        <v>46</v>
      </c>
      <c r="D59" s="275" t="s">
        <v>100</v>
      </c>
      <c r="E59" s="112">
        <v>1</v>
      </c>
      <c r="F59" s="311" t="s">
        <v>47</v>
      </c>
      <c r="G59" s="229"/>
      <c r="H59" s="77" t="s">
        <v>7</v>
      </c>
      <c r="I59" s="77" t="s">
        <v>7</v>
      </c>
      <c r="J59" s="77" t="s">
        <v>7</v>
      </c>
      <c r="K59" s="77" t="s">
        <v>7</v>
      </c>
      <c r="L59" s="77" t="s">
        <v>7</v>
      </c>
      <c r="M59" s="77" t="s">
        <v>7</v>
      </c>
      <c r="N59" s="77" t="s">
        <v>7</v>
      </c>
      <c r="O59" s="77" t="s">
        <v>7</v>
      </c>
      <c r="P59" s="77" t="s">
        <v>7</v>
      </c>
      <c r="Q59" s="79" t="s">
        <v>34</v>
      </c>
      <c r="R59" s="79" t="s">
        <v>34</v>
      </c>
      <c r="S59" s="79" t="s">
        <v>34</v>
      </c>
      <c r="T59" s="78" t="s">
        <v>7</v>
      </c>
      <c r="U59" s="78" t="s">
        <v>7</v>
      </c>
      <c r="V59" s="78" t="s">
        <v>7</v>
      </c>
      <c r="W59" s="78" t="s">
        <v>7</v>
      </c>
      <c r="X59" s="78" t="s">
        <v>7</v>
      </c>
      <c r="Y59" s="119" t="s">
        <v>31</v>
      </c>
      <c r="Z59" s="119" t="s">
        <v>31</v>
      </c>
      <c r="AA59" s="91" t="s">
        <v>32</v>
      </c>
      <c r="AB59" s="91" t="s">
        <v>32</v>
      </c>
      <c r="AC59" s="77" t="s">
        <v>7</v>
      </c>
      <c r="AD59" s="77" t="s">
        <v>7</v>
      </c>
      <c r="AE59" s="77" t="s">
        <v>7</v>
      </c>
      <c r="AF59" s="77" t="s">
        <v>7</v>
      </c>
      <c r="AG59" s="79" t="s">
        <v>34</v>
      </c>
      <c r="AH59" s="79" t="s">
        <v>34</v>
      </c>
      <c r="AI59" s="79" t="s">
        <v>34</v>
      </c>
      <c r="AJ59" s="77" t="s">
        <v>7</v>
      </c>
      <c r="AK59" s="77" t="s">
        <v>7</v>
      </c>
      <c r="AL59" s="77" t="s">
        <v>7</v>
      </c>
      <c r="AM59" s="77" t="s">
        <v>7</v>
      </c>
      <c r="AN59" s="77" t="s">
        <v>7</v>
      </c>
      <c r="AO59" s="77" t="s">
        <v>7</v>
      </c>
      <c r="AP59" s="77" t="s">
        <v>7</v>
      </c>
      <c r="AQ59" s="77" t="s">
        <v>7</v>
      </c>
      <c r="AR59" s="76" t="s">
        <v>31</v>
      </c>
      <c r="AS59" s="76" t="s">
        <v>31</v>
      </c>
      <c r="AT59" s="77" t="s">
        <v>53</v>
      </c>
      <c r="AU59" s="77" t="s">
        <v>53</v>
      </c>
      <c r="AV59" s="89" t="s">
        <v>50</v>
      </c>
      <c r="AW59" s="89" t="s">
        <v>50</v>
      </c>
      <c r="AX59" s="77"/>
      <c r="AY59" s="77"/>
      <c r="AZ59" s="77"/>
      <c r="BA59" s="77"/>
      <c r="BB59" s="77"/>
      <c r="BC59" s="77"/>
      <c r="BD59" s="77"/>
      <c r="BE59" s="77"/>
      <c r="BF59" s="152"/>
      <c r="BG59" s="83"/>
      <c r="BH59" s="64"/>
      <c r="BI59" s="84">
        <f t="shared" si="3"/>
        <v>14</v>
      </c>
      <c r="BJ59" s="22">
        <f t="shared" si="4"/>
        <v>12</v>
      </c>
      <c r="BK59" s="22">
        <f t="shared" si="5"/>
        <v>4</v>
      </c>
      <c r="BL59" s="22">
        <f t="shared" si="6"/>
        <v>6</v>
      </c>
      <c r="BM59" s="22">
        <f t="shared" si="7"/>
        <v>0</v>
      </c>
      <c r="BN59" s="22">
        <f t="shared" si="8"/>
        <v>4</v>
      </c>
      <c r="BO59" s="22">
        <f t="shared" si="9"/>
        <v>2</v>
      </c>
      <c r="BP59" s="86">
        <f t="shared" si="43"/>
        <v>42</v>
      </c>
      <c r="BQ59" s="64"/>
      <c r="BR59" s="64"/>
      <c r="BS59" s="64"/>
      <c r="BT59" s="64"/>
      <c r="BU59" s="64"/>
      <c r="BV59" s="64"/>
      <c r="BW59" s="64"/>
      <c r="BX59" s="64"/>
      <c r="BY59" s="64"/>
      <c r="BZ59" s="64"/>
      <c r="CA59" s="64"/>
      <c r="CB59" s="64"/>
      <c r="CC59" s="64"/>
      <c r="CD59" s="64"/>
      <c r="CE59" s="64"/>
      <c r="CF59" s="64"/>
      <c r="CG59" s="64"/>
      <c r="CH59" s="64"/>
      <c r="CI59" s="64"/>
      <c r="CJ59" s="64"/>
      <c r="CK59" s="64"/>
      <c r="CL59" s="64"/>
      <c r="CM59" s="64"/>
      <c r="CN59" s="64"/>
      <c r="CO59" s="64"/>
      <c r="CP59" s="64"/>
      <c r="CQ59" s="64"/>
      <c r="CR59" s="64"/>
      <c r="CS59" s="64"/>
      <c r="CT59" s="64"/>
      <c r="CU59" s="64"/>
      <c r="CV59" s="64"/>
      <c r="CW59" s="64"/>
      <c r="CX59" s="64"/>
      <c r="CY59" s="64"/>
      <c r="CZ59" s="64"/>
      <c r="DA59" s="64"/>
      <c r="DB59" s="64"/>
      <c r="DC59" s="64"/>
      <c r="DD59" s="64"/>
      <c r="DE59" s="64"/>
      <c r="DF59" s="64"/>
      <c r="DG59" s="64"/>
      <c r="DH59" s="64"/>
      <c r="DI59" s="64"/>
      <c r="DJ59" s="64"/>
      <c r="DK59" s="64"/>
      <c r="DL59" s="64"/>
      <c r="DM59" s="64"/>
      <c r="DN59" s="64"/>
      <c r="DO59" s="64"/>
      <c r="DP59" s="64"/>
      <c r="DQ59" s="64"/>
      <c r="DR59" s="64"/>
      <c r="DS59" s="64"/>
      <c r="DT59" s="64"/>
      <c r="DU59" s="64"/>
      <c r="DV59" s="64"/>
      <c r="DW59" s="64"/>
      <c r="DX59" s="64"/>
      <c r="DY59" s="64"/>
      <c r="DZ59" s="64"/>
      <c r="EA59" s="64"/>
      <c r="EB59" s="64"/>
      <c r="EC59" s="64"/>
      <c r="ED59" s="64"/>
      <c r="EE59" s="64"/>
      <c r="EF59" s="64"/>
      <c r="EG59" s="64"/>
      <c r="EH59" s="64"/>
      <c r="EI59" s="64"/>
      <c r="EJ59" s="64"/>
      <c r="EK59" s="64"/>
      <c r="EL59" s="64"/>
      <c r="EM59" s="64"/>
      <c r="EN59" s="64"/>
      <c r="EO59" s="64"/>
      <c r="EP59" s="64"/>
      <c r="EQ59" s="64"/>
      <c r="ER59" s="64"/>
      <c r="ES59" s="64"/>
      <c r="ET59" s="64"/>
      <c r="EU59" s="64"/>
      <c r="EV59" s="64"/>
      <c r="EW59" s="64"/>
      <c r="EX59" s="64"/>
      <c r="EY59" s="64"/>
      <c r="EZ59" s="64"/>
      <c r="FA59" s="64"/>
      <c r="FB59" s="64"/>
      <c r="FC59" s="64"/>
      <c r="FD59" s="64"/>
      <c r="FE59" s="64"/>
      <c r="FF59" s="64"/>
      <c r="FG59" s="64"/>
      <c r="FH59" s="64"/>
      <c r="FI59" s="64"/>
      <c r="FJ59" s="64"/>
      <c r="FK59" s="64"/>
      <c r="FL59" s="64"/>
      <c r="FM59" s="64"/>
      <c r="FN59" s="64"/>
      <c r="FO59" s="64"/>
      <c r="FP59" s="64"/>
      <c r="FQ59" s="64"/>
      <c r="FR59" s="64"/>
      <c r="FS59" s="64"/>
      <c r="FT59" s="64"/>
      <c r="FU59" s="64"/>
      <c r="FV59" s="64"/>
      <c r="FW59" s="64"/>
      <c r="FX59" s="64"/>
      <c r="FY59" s="64"/>
      <c r="FZ59" s="64"/>
      <c r="GA59" s="64"/>
      <c r="GB59" s="64"/>
      <c r="GC59" s="64"/>
      <c r="GD59" s="64"/>
      <c r="GE59" s="64"/>
      <c r="GF59" s="64"/>
      <c r="GG59" s="64"/>
      <c r="GH59" s="64"/>
      <c r="GI59" s="64"/>
      <c r="GJ59" s="64"/>
      <c r="GK59" s="64"/>
      <c r="GL59" s="64"/>
      <c r="GM59" s="64"/>
      <c r="GN59" s="64"/>
      <c r="GO59" s="64"/>
    </row>
    <row r="60" spans="1:197" s="303" customFormat="1" ht="18" customHeight="1" x14ac:dyDescent="0.2">
      <c r="A60" s="57" t="s">
        <v>7</v>
      </c>
      <c r="B60" s="65" t="s">
        <v>29</v>
      </c>
      <c r="C60" s="65" t="s">
        <v>46</v>
      </c>
      <c r="D60" s="275" t="s">
        <v>152</v>
      </c>
      <c r="E60" s="112">
        <v>1</v>
      </c>
      <c r="F60" s="311" t="s">
        <v>47</v>
      </c>
      <c r="G60" s="229"/>
      <c r="H60" s="78" t="s">
        <v>7</v>
      </c>
      <c r="I60" s="78" t="s">
        <v>7</v>
      </c>
      <c r="J60" s="78" t="s">
        <v>7</v>
      </c>
      <c r="K60" s="78" t="s">
        <v>7</v>
      </c>
      <c r="L60" s="78" t="s">
        <v>7</v>
      </c>
      <c r="M60" s="78" t="s">
        <v>7</v>
      </c>
      <c r="N60" s="78" t="s">
        <v>7</v>
      </c>
      <c r="O60" s="78" t="s">
        <v>7</v>
      </c>
      <c r="P60" s="78" t="s">
        <v>7</v>
      </c>
      <c r="Q60" s="78" t="s">
        <v>7</v>
      </c>
      <c r="R60" s="78" t="s">
        <v>7</v>
      </c>
      <c r="S60" s="78" t="s">
        <v>7</v>
      </c>
      <c r="T60" s="77" t="s">
        <v>7</v>
      </c>
      <c r="U60" s="77" t="s">
        <v>7</v>
      </c>
      <c r="V60" s="77" t="s">
        <v>7</v>
      </c>
      <c r="W60" s="77" t="s">
        <v>7</v>
      </c>
      <c r="X60" s="119" t="s">
        <v>31</v>
      </c>
      <c r="Y60" s="119" t="s">
        <v>31</v>
      </c>
      <c r="Z60" s="119" t="s">
        <v>31</v>
      </c>
      <c r="AA60" s="91" t="s">
        <v>32</v>
      </c>
      <c r="AB60" s="91" t="s">
        <v>32</v>
      </c>
      <c r="AC60" s="77" t="s">
        <v>7</v>
      </c>
      <c r="AD60" s="77" t="s">
        <v>7</v>
      </c>
      <c r="AE60" s="77" t="s">
        <v>7</v>
      </c>
      <c r="AF60" s="77" t="s">
        <v>7</v>
      </c>
      <c r="AG60" s="79" t="s">
        <v>34</v>
      </c>
      <c r="AH60" s="79" t="s">
        <v>34</v>
      </c>
      <c r="AI60" s="79" t="s">
        <v>34</v>
      </c>
      <c r="AJ60" s="79" t="s">
        <v>34</v>
      </c>
      <c r="AK60" s="77" t="s">
        <v>7</v>
      </c>
      <c r="AL60" s="77" t="s">
        <v>7</v>
      </c>
      <c r="AM60" s="77" t="s">
        <v>7</v>
      </c>
      <c r="AN60" s="77" t="s">
        <v>7</v>
      </c>
      <c r="AO60" s="77" t="s">
        <v>7</v>
      </c>
      <c r="AP60" s="77" t="s">
        <v>7</v>
      </c>
      <c r="AQ60" s="77" t="s">
        <v>7</v>
      </c>
      <c r="AR60" s="77" t="s">
        <v>7</v>
      </c>
      <c r="AS60" s="77" t="s">
        <v>7</v>
      </c>
      <c r="AT60" s="77" t="s">
        <v>7</v>
      </c>
      <c r="AU60" s="76" t="s">
        <v>31</v>
      </c>
      <c r="AV60" s="76" t="s">
        <v>31</v>
      </c>
      <c r="AW60" s="89" t="s">
        <v>50</v>
      </c>
      <c r="AX60" s="77"/>
      <c r="AY60" s="77"/>
      <c r="AZ60" s="77"/>
      <c r="BA60" s="77"/>
      <c r="BB60" s="77"/>
      <c r="BC60" s="77"/>
      <c r="BD60" s="77"/>
      <c r="BE60" s="77"/>
      <c r="BF60" s="152"/>
      <c r="BG60" s="83"/>
      <c r="BH60" s="64"/>
      <c r="BI60" s="84">
        <f t="shared" ref="BI60" si="46">COUNTIF(G60:AB60,"З")</f>
        <v>16</v>
      </c>
      <c r="BJ60" s="22">
        <f t="shared" ref="BJ60" si="47">COUNTIF(AC60:BH60,"З")</f>
        <v>14</v>
      </c>
      <c r="BK60" s="22">
        <f t="shared" ref="BK60" si="48">COUNTIF(H60:BG60,"С")</f>
        <v>5</v>
      </c>
      <c r="BL60" s="22">
        <f t="shared" ref="BL60" si="49">COUNTIF(H60:BG60,"П")</f>
        <v>4</v>
      </c>
      <c r="BM60" s="22">
        <f t="shared" ref="BM60" si="50">COUNTIF(H60:BG60,"Е")+COUNTIF(F60:BF60,"о")+COUNTIF(F60:BF60,"А")</f>
        <v>0</v>
      </c>
      <c r="BN60" s="22">
        <f t="shared" ref="BN60" si="51">COUNTIF(H60:BG60,"Д")+COUNTIF(H60:BG60,"ЗД")</f>
        <v>1</v>
      </c>
      <c r="BO60" s="22">
        <f t="shared" ref="BO60" si="52">COUNTIF(H60:BG60,"К")</f>
        <v>2</v>
      </c>
      <c r="BP60" s="86">
        <f t="shared" ref="BP60" si="53">SUM(BI60:BO60)</f>
        <v>42</v>
      </c>
      <c r="BQ60" s="64"/>
      <c r="BR60" s="64"/>
      <c r="BS60" s="64"/>
      <c r="BT60" s="64"/>
      <c r="BU60" s="64"/>
      <c r="BV60" s="64"/>
      <c r="BW60" s="64"/>
      <c r="BX60" s="64"/>
      <c r="BY60" s="64"/>
      <c r="BZ60" s="64"/>
      <c r="CA60" s="64"/>
      <c r="CB60" s="64"/>
      <c r="CC60" s="64"/>
      <c r="CD60" s="64"/>
      <c r="CE60" s="64"/>
      <c r="CF60" s="64"/>
      <c r="CG60" s="64"/>
      <c r="CH60" s="64"/>
      <c r="CI60" s="64"/>
      <c r="CJ60" s="64"/>
      <c r="CK60" s="64"/>
      <c r="CL60" s="64"/>
      <c r="CM60" s="64"/>
      <c r="CN60" s="64"/>
      <c r="CO60" s="64"/>
      <c r="CP60" s="64"/>
      <c r="CQ60" s="64"/>
      <c r="CR60" s="64"/>
      <c r="CS60" s="64"/>
      <c r="CT60" s="64"/>
      <c r="CU60" s="64"/>
      <c r="CV60" s="64"/>
      <c r="CW60" s="64"/>
      <c r="CX60" s="64"/>
      <c r="CY60" s="64"/>
      <c r="CZ60" s="64"/>
      <c r="DA60" s="64"/>
      <c r="DB60" s="64"/>
      <c r="DC60" s="64"/>
      <c r="DD60" s="64"/>
      <c r="DE60" s="64"/>
      <c r="DF60" s="64"/>
      <c r="DG60" s="64"/>
      <c r="DH60" s="64"/>
      <c r="DI60" s="64"/>
      <c r="DJ60" s="64"/>
      <c r="DK60" s="64"/>
      <c r="DL60" s="64"/>
      <c r="DM60" s="64"/>
      <c r="DN60" s="64"/>
      <c r="DO60" s="64"/>
      <c r="DP60" s="64"/>
      <c r="DQ60" s="64"/>
      <c r="DR60" s="64"/>
      <c r="DS60" s="64"/>
      <c r="DT60" s="64"/>
      <c r="DU60" s="64"/>
      <c r="DV60" s="64"/>
      <c r="DW60" s="64"/>
      <c r="DX60" s="64"/>
      <c r="DY60" s="64"/>
      <c r="DZ60" s="64"/>
      <c r="EA60" s="64"/>
      <c r="EB60" s="64"/>
      <c r="EC60" s="64"/>
      <c r="ED60" s="64"/>
      <c r="EE60" s="64"/>
      <c r="EF60" s="64"/>
      <c r="EG60" s="64"/>
      <c r="EH60" s="64"/>
      <c r="EI60" s="64"/>
      <c r="EJ60" s="64"/>
      <c r="EK60" s="64"/>
      <c r="EL60" s="64"/>
      <c r="EM60" s="64"/>
      <c r="EN60" s="64"/>
      <c r="EO60" s="64"/>
      <c r="EP60" s="64"/>
      <c r="EQ60" s="64"/>
      <c r="ER60" s="64"/>
      <c r="ES60" s="64"/>
      <c r="ET60" s="64"/>
      <c r="EU60" s="64"/>
      <c r="EV60" s="64"/>
      <c r="EW60" s="64"/>
      <c r="EX60" s="64"/>
      <c r="EY60" s="64"/>
      <c r="EZ60" s="64"/>
      <c r="FA60" s="64"/>
      <c r="FB60" s="64"/>
      <c r="FC60" s="64"/>
      <c r="FD60" s="64"/>
      <c r="FE60" s="64"/>
      <c r="FF60" s="64"/>
      <c r="FG60" s="64"/>
      <c r="FH60" s="64"/>
      <c r="FI60" s="64"/>
      <c r="FJ60" s="64"/>
      <c r="FK60" s="64"/>
      <c r="FL60" s="64"/>
      <c r="FM60" s="64"/>
      <c r="FN60" s="64"/>
      <c r="FO60" s="64"/>
      <c r="FP60" s="64"/>
      <c r="FQ60" s="64"/>
      <c r="FR60" s="64"/>
      <c r="FS60" s="64"/>
      <c r="FT60" s="64"/>
      <c r="FU60" s="64"/>
      <c r="FV60" s="64"/>
      <c r="FW60" s="64"/>
      <c r="FX60" s="64"/>
      <c r="FY60" s="64"/>
      <c r="FZ60" s="64"/>
      <c r="GA60" s="64"/>
      <c r="GB60" s="64"/>
      <c r="GC60" s="64"/>
      <c r="GD60" s="64"/>
      <c r="GE60" s="64"/>
      <c r="GF60" s="64"/>
      <c r="GG60" s="64"/>
      <c r="GH60" s="64"/>
      <c r="GI60" s="64"/>
      <c r="GJ60" s="64"/>
      <c r="GK60" s="64"/>
      <c r="GL60" s="64"/>
      <c r="GM60" s="64"/>
      <c r="GN60" s="64"/>
      <c r="GO60" s="64"/>
    </row>
    <row r="61" spans="1:197" s="2" customFormat="1" ht="18" customHeight="1" x14ac:dyDescent="0.2">
      <c r="A61" s="57" t="s">
        <v>7</v>
      </c>
      <c r="B61" s="65" t="s">
        <v>29</v>
      </c>
      <c r="C61" s="65" t="s">
        <v>46</v>
      </c>
      <c r="D61" s="275" t="s">
        <v>153</v>
      </c>
      <c r="E61" s="112">
        <v>1</v>
      </c>
      <c r="F61" s="311" t="s">
        <v>47</v>
      </c>
      <c r="G61" s="229"/>
      <c r="H61" s="78" t="s">
        <v>7</v>
      </c>
      <c r="I61" s="78" t="s">
        <v>7</v>
      </c>
      <c r="J61" s="78" t="s">
        <v>7</v>
      </c>
      <c r="K61" s="78" t="s">
        <v>7</v>
      </c>
      <c r="L61" s="78" t="s">
        <v>7</v>
      </c>
      <c r="M61" s="78" t="s">
        <v>7</v>
      </c>
      <c r="N61" s="78" t="s">
        <v>7</v>
      </c>
      <c r="O61" s="78" t="s">
        <v>7</v>
      </c>
      <c r="P61" s="78" t="s">
        <v>7</v>
      </c>
      <c r="Q61" s="78" t="s">
        <v>7</v>
      </c>
      <c r="R61" s="78" t="s">
        <v>7</v>
      </c>
      <c r="S61" s="78" t="s">
        <v>7</v>
      </c>
      <c r="T61" s="77" t="s">
        <v>7</v>
      </c>
      <c r="U61" s="77" t="s">
        <v>7</v>
      </c>
      <c r="V61" s="77" t="s">
        <v>7</v>
      </c>
      <c r="W61" s="77" t="s">
        <v>7</v>
      </c>
      <c r="X61" s="119" t="s">
        <v>31</v>
      </c>
      <c r="Y61" s="119" t="s">
        <v>31</v>
      </c>
      <c r="Z61" s="119" t="s">
        <v>31</v>
      </c>
      <c r="AA61" s="91" t="s">
        <v>32</v>
      </c>
      <c r="AB61" s="91" t="s">
        <v>32</v>
      </c>
      <c r="AC61" s="77" t="s">
        <v>7</v>
      </c>
      <c r="AD61" s="77" t="s">
        <v>7</v>
      </c>
      <c r="AE61" s="77" t="s">
        <v>7</v>
      </c>
      <c r="AF61" s="77" t="s">
        <v>7</v>
      </c>
      <c r="AG61" s="79" t="s">
        <v>34</v>
      </c>
      <c r="AH61" s="79" t="s">
        <v>34</v>
      </c>
      <c r="AI61" s="79" t="s">
        <v>34</v>
      </c>
      <c r="AJ61" s="79" t="s">
        <v>34</v>
      </c>
      <c r="AK61" s="77" t="s">
        <v>7</v>
      </c>
      <c r="AL61" s="77" t="s">
        <v>7</v>
      </c>
      <c r="AM61" s="77" t="s">
        <v>7</v>
      </c>
      <c r="AN61" s="77" t="s">
        <v>7</v>
      </c>
      <c r="AO61" s="77" t="s">
        <v>7</v>
      </c>
      <c r="AP61" s="77" t="s">
        <v>7</v>
      </c>
      <c r="AQ61" s="77" t="s">
        <v>7</v>
      </c>
      <c r="AR61" s="77" t="s">
        <v>7</v>
      </c>
      <c r="AS61" s="77" t="s">
        <v>7</v>
      </c>
      <c r="AT61" s="77" t="s">
        <v>7</v>
      </c>
      <c r="AU61" s="76" t="s">
        <v>31</v>
      </c>
      <c r="AV61" s="76" t="s">
        <v>31</v>
      </c>
      <c r="AW61" s="89" t="s">
        <v>48</v>
      </c>
      <c r="AX61" s="77"/>
      <c r="AY61" s="77"/>
      <c r="AZ61" s="77"/>
      <c r="BA61" s="77"/>
      <c r="BB61" s="77"/>
      <c r="BC61" s="77"/>
      <c r="BD61" s="77"/>
      <c r="BE61" s="77"/>
      <c r="BF61" s="152"/>
      <c r="BG61" s="83"/>
      <c r="BH61" s="64"/>
      <c r="BI61" s="84">
        <f t="shared" si="3"/>
        <v>16</v>
      </c>
      <c r="BJ61" s="22">
        <f t="shared" si="4"/>
        <v>14</v>
      </c>
      <c r="BK61" s="22">
        <f t="shared" si="5"/>
        <v>5</v>
      </c>
      <c r="BL61" s="22">
        <f t="shared" si="6"/>
        <v>4</v>
      </c>
      <c r="BM61" s="22">
        <f t="shared" si="7"/>
        <v>1</v>
      </c>
      <c r="BN61" s="22">
        <f t="shared" si="8"/>
        <v>0</v>
      </c>
      <c r="BO61" s="22">
        <f t="shared" si="9"/>
        <v>2</v>
      </c>
      <c r="BP61" s="86">
        <f t="shared" si="43"/>
        <v>42</v>
      </c>
      <c r="BQ61" s="64"/>
      <c r="BR61" s="64"/>
      <c r="BS61" s="64"/>
      <c r="BT61" s="64"/>
      <c r="BU61" s="64"/>
      <c r="BV61" s="64"/>
      <c r="BW61" s="64"/>
      <c r="BX61" s="64"/>
      <c r="BY61" s="64"/>
      <c r="BZ61" s="64"/>
      <c r="CA61" s="64"/>
      <c r="CB61" s="64"/>
      <c r="CC61" s="64"/>
      <c r="CD61" s="64"/>
      <c r="CE61" s="64"/>
      <c r="CF61" s="64"/>
      <c r="CG61" s="64"/>
      <c r="CH61" s="64"/>
      <c r="CI61" s="64"/>
      <c r="CJ61" s="64"/>
      <c r="CK61" s="64"/>
      <c r="CL61" s="64"/>
      <c r="CM61" s="64"/>
      <c r="CN61" s="64"/>
      <c r="CO61" s="64"/>
      <c r="CP61" s="64"/>
      <c r="CQ61" s="64"/>
      <c r="CR61" s="64"/>
      <c r="CS61" s="64"/>
      <c r="CT61" s="64"/>
      <c r="CU61" s="64"/>
      <c r="CV61" s="64"/>
      <c r="CW61" s="64"/>
      <c r="CX61" s="64"/>
      <c r="CY61" s="64"/>
      <c r="CZ61" s="64"/>
      <c r="DA61" s="64"/>
      <c r="DB61" s="64"/>
      <c r="DC61" s="64"/>
      <c r="DD61" s="64"/>
      <c r="DE61" s="64"/>
      <c r="DF61" s="64"/>
      <c r="DG61" s="64"/>
      <c r="DH61" s="64"/>
      <c r="DI61" s="64"/>
      <c r="DJ61" s="64"/>
      <c r="DK61" s="64"/>
      <c r="DL61" s="64"/>
      <c r="DM61" s="64"/>
      <c r="DN61" s="64"/>
      <c r="DO61" s="64"/>
      <c r="DP61" s="64"/>
      <c r="DQ61" s="64"/>
      <c r="DR61" s="64"/>
      <c r="DS61" s="64"/>
      <c r="DT61" s="64"/>
      <c r="DU61" s="64"/>
      <c r="DV61" s="64"/>
      <c r="DW61" s="64"/>
      <c r="DX61" s="64"/>
      <c r="DY61" s="64"/>
      <c r="DZ61" s="64"/>
      <c r="EA61" s="64"/>
      <c r="EB61" s="64"/>
      <c r="EC61" s="64"/>
      <c r="ED61" s="64"/>
      <c r="EE61" s="64"/>
      <c r="EF61" s="64"/>
      <c r="EG61" s="64"/>
      <c r="EH61" s="64"/>
      <c r="EI61" s="64"/>
      <c r="EJ61" s="64"/>
      <c r="EK61" s="64"/>
      <c r="EL61" s="64"/>
      <c r="EM61" s="64"/>
      <c r="EN61" s="64"/>
      <c r="EO61" s="64"/>
      <c r="EP61" s="64"/>
      <c r="EQ61" s="64"/>
      <c r="ER61" s="64"/>
      <c r="ES61" s="64"/>
      <c r="ET61" s="64"/>
      <c r="EU61" s="64"/>
      <c r="EV61" s="64"/>
      <c r="EW61" s="64"/>
      <c r="EX61" s="64"/>
      <c r="EY61" s="64"/>
      <c r="EZ61" s="64"/>
      <c r="FA61" s="64"/>
      <c r="FB61" s="64"/>
      <c r="FC61" s="64"/>
      <c r="FD61" s="64"/>
      <c r="FE61" s="64"/>
      <c r="FF61" s="64"/>
      <c r="FG61" s="64"/>
      <c r="FH61" s="64"/>
      <c r="FI61" s="64"/>
      <c r="FJ61" s="64"/>
      <c r="FK61" s="64"/>
      <c r="FL61" s="64"/>
      <c r="FM61" s="64"/>
      <c r="FN61" s="64"/>
      <c r="FO61" s="64"/>
      <c r="FP61" s="64"/>
      <c r="FQ61" s="64"/>
      <c r="FR61" s="64"/>
      <c r="FS61" s="64"/>
      <c r="FT61" s="64"/>
      <c r="FU61" s="64"/>
      <c r="FV61" s="64"/>
      <c r="FW61" s="64"/>
      <c r="FX61" s="64"/>
      <c r="FY61" s="64"/>
      <c r="FZ61" s="64"/>
      <c r="GA61" s="64"/>
      <c r="GB61" s="64"/>
      <c r="GC61" s="64"/>
      <c r="GD61" s="64"/>
      <c r="GE61" s="64"/>
      <c r="GF61" s="64"/>
      <c r="GG61" s="64"/>
      <c r="GH61" s="64"/>
      <c r="GI61" s="64"/>
      <c r="GJ61" s="64"/>
      <c r="GK61" s="64"/>
      <c r="GL61" s="64"/>
      <c r="GM61" s="64"/>
      <c r="GN61" s="64"/>
      <c r="GO61" s="64"/>
    </row>
    <row r="62" spans="1:197" s="2" customFormat="1" ht="18" customHeight="1" x14ac:dyDescent="0.2">
      <c r="A62" s="57" t="s">
        <v>7</v>
      </c>
      <c r="B62" s="65" t="s">
        <v>29</v>
      </c>
      <c r="C62" s="65" t="s">
        <v>46</v>
      </c>
      <c r="D62" s="275" t="s">
        <v>45</v>
      </c>
      <c r="E62" s="112">
        <v>1</v>
      </c>
      <c r="F62" s="311" t="s">
        <v>47</v>
      </c>
      <c r="G62" s="229"/>
      <c r="H62" s="77" t="s">
        <v>7</v>
      </c>
      <c r="I62" s="77" t="s">
        <v>7</v>
      </c>
      <c r="J62" s="77" t="s">
        <v>7</v>
      </c>
      <c r="K62" s="77" t="s">
        <v>7</v>
      </c>
      <c r="L62" s="77" t="s">
        <v>7</v>
      </c>
      <c r="M62" s="77" t="s">
        <v>7</v>
      </c>
      <c r="N62" s="77" t="s">
        <v>7</v>
      </c>
      <c r="O62" s="77" t="s">
        <v>7</v>
      </c>
      <c r="P62" s="77" t="s">
        <v>7</v>
      </c>
      <c r="Q62" s="77" t="s">
        <v>7</v>
      </c>
      <c r="R62" s="77" t="s">
        <v>7</v>
      </c>
      <c r="S62" s="77" t="s">
        <v>7</v>
      </c>
      <c r="T62" s="76" t="s">
        <v>31</v>
      </c>
      <c r="U62" s="76" t="s">
        <v>31</v>
      </c>
      <c r="V62" s="79" t="s">
        <v>34</v>
      </c>
      <c r="W62" s="79" t="s">
        <v>34</v>
      </c>
      <c r="X62" s="79" t="s">
        <v>34</v>
      </c>
      <c r="Y62" s="79" t="s">
        <v>34</v>
      </c>
      <c r="Z62" s="79" t="s">
        <v>34</v>
      </c>
      <c r="AA62" s="91" t="s">
        <v>32</v>
      </c>
      <c r="AB62" s="91" t="s">
        <v>32</v>
      </c>
      <c r="AC62" s="77" t="s">
        <v>7</v>
      </c>
      <c r="AD62" s="77" t="s">
        <v>7</v>
      </c>
      <c r="AE62" s="77" t="s">
        <v>7</v>
      </c>
      <c r="AF62" s="77" t="s">
        <v>7</v>
      </c>
      <c r="AG62" s="77" t="s">
        <v>7</v>
      </c>
      <c r="AH62" s="77" t="s">
        <v>7</v>
      </c>
      <c r="AI62" s="77" t="s">
        <v>7</v>
      </c>
      <c r="AJ62" s="77" t="s">
        <v>7</v>
      </c>
      <c r="AK62" s="77" t="s">
        <v>7</v>
      </c>
      <c r="AL62" s="77" t="s">
        <v>7</v>
      </c>
      <c r="AM62" s="77" t="s">
        <v>7</v>
      </c>
      <c r="AN62" s="77" t="s">
        <v>7</v>
      </c>
      <c r="AO62" s="76" t="s">
        <v>31</v>
      </c>
      <c r="AP62" s="79" t="s">
        <v>34</v>
      </c>
      <c r="AQ62" s="79" t="s">
        <v>34</v>
      </c>
      <c r="AR62" s="79" t="s">
        <v>34</v>
      </c>
      <c r="AS62" s="79" t="s">
        <v>34</v>
      </c>
      <c r="AT62" s="79" t="s">
        <v>34</v>
      </c>
      <c r="AU62" s="185" t="s">
        <v>2</v>
      </c>
      <c r="AV62" s="79" t="s">
        <v>34</v>
      </c>
      <c r="AW62" s="89" t="s">
        <v>50</v>
      </c>
      <c r="AX62" s="77"/>
      <c r="AY62" s="77"/>
      <c r="AZ62" s="77"/>
      <c r="BA62" s="77"/>
      <c r="BB62" s="77"/>
      <c r="BC62" s="77"/>
      <c r="BD62" s="77"/>
      <c r="BE62" s="77"/>
      <c r="BF62" s="152"/>
      <c r="BG62" s="83"/>
      <c r="BH62" s="64"/>
      <c r="BI62" s="84">
        <f>COUNTIF(G62:AB62,"З")</f>
        <v>12</v>
      </c>
      <c r="BJ62" s="22">
        <f>COUNTIF(AC62:BH62,"З")</f>
        <v>12</v>
      </c>
      <c r="BK62" s="22">
        <f>COUNTIF(H62:BG62,"С")</f>
        <v>3</v>
      </c>
      <c r="BL62" s="22">
        <f>COUNTIF(H62:BG62,"П")</f>
        <v>11</v>
      </c>
      <c r="BM62" s="22">
        <f t="shared" si="7"/>
        <v>1</v>
      </c>
      <c r="BN62" s="22">
        <f>COUNTIF(H62:BG62,"Д")+COUNTIF(H62:BG62,"ЗД")</f>
        <v>1</v>
      </c>
      <c r="BO62" s="22">
        <f>COUNTIF(H62:BG62,"К")</f>
        <v>2</v>
      </c>
      <c r="BP62" s="86">
        <f t="shared" si="43"/>
        <v>42</v>
      </c>
      <c r="BQ62" s="64"/>
      <c r="BR62" s="64"/>
      <c r="BS62" s="64"/>
      <c r="BT62" s="64"/>
      <c r="BU62" s="64"/>
      <c r="BV62" s="64"/>
      <c r="BW62" s="64"/>
      <c r="BX62" s="64"/>
      <c r="BY62" s="64"/>
      <c r="BZ62" s="64"/>
      <c r="CA62" s="64"/>
      <c r="CB62" s="64"/>
      <c r="CC62" s="64"/>
      <c r="CD62" s="64"/>
      <c r="CE62" s="64"/>
      <c r="CF62" s="64"/>
      <c r="CG62" s="64"/>
      <c r="CH62" s="64"/>
      <c r="CI62" s="64"/>
      <c r="CJ62" s="64"/>
      <c r="CK62" s="64"/>
      <c r="CL62" s="64"/>
      <c r="CM62" s="64"/>
      <c r="CN62" s="64"/>
      <c r="CO62" s="64"/>
      <c r="CP62" s="64"/>
      <c r="CQ62" s="64"/>
      <c r="CR62" s="64"/>
      <c r="CS62" s="64"/>
      <c r="CT62" s="64"/>
      <c r="CU62" s="64"/>
      <c r="CV62" s="64"/>
      <c r="CW62" s="64"/>
      <c r="CX62" s="64"/>
      <c r="CY62" s="64"/>
      <c r="CZ62" s="64"/>
      <c r="DA62" s="64"/>
      <c r="DB62" s="64"/>
      <c r="DC62" s="64"/>
      <c r="DD62" s="64"/>
      <c r="DE62" s="64"/>
      <c r="DF62" s="64"/>
      <c r="DG62" s="64"/>
      <c r="DH62" s="64"/>
      <c r="DI62" s="64"/>
      <c r="DJ62" s="64"/>
      <c r="DK62" s="64"/>
      <c r="DL62" s="64"/>
      <c r="DM62" s="64"/>
      <c r="DN62" s="64"/>
      <c r="DO62" s="64"/>
      <c r="DP62" s="64"/>
      <c r="DQ62" s="64"/>
      <c r="DR62" s="64"/>
      <c r="DS62" s="64"/>
      <c r="DT62" s="64"/>
      <c r="DU62" s="64"/>
      <c r="DV62" s="64"/>
      <c r="DW62" s="64"/>
      <c r="DX62" s="64"/>
      <c r="DY62" s="64"/>
      <c r="DZ62" s="64"/>
      <c r="EA62" s="64"/>
      <c r="EB62" s="64"/>
      <c r="EC62" s="64"/>
      <c r="ED62" s="64"/>
      <c r="EE62" s="64"/>
      <c r="EF62" s="64"/>
      <c r="EG62" s="64"/>
      <c r="EH62" s="64"/>
      <c r="EI62" s="64"/>
      <c r="EJ62" s="64"/>
      <c r="EK62" s="64"/>
      <c r="EL62" s="64"/>
      <c r="EM62" s="64"/>
      <c r="EN62" s="64"/>
      <c r="EO62" s="64"/>
      <c r="EP62" s="64"/>
      <c r="EQ62" s="64"/>
      <c r="ER62" s="64"/>
      <c r="ES62" s="64"/>
      <c r="ET62" s="64"/>
      <c r="EU62" s="64"/>
      <c r="EV62" s="64"/>
      <c r="EW62" s="64"/>
      <c r="EX62" s="64"/>
      <c r="EY62" s="64"/>
      <c r="EZ62" s="64"/>
      <c r="FA62" s="64"/>
      <c r="FB62" s="64"/>
      <c r="FC62" s="64"/>
      <c r="FD62" s="64"/>
      <c r="FE62" s="64"/>
      <c r="FF62" s="64"/>
      <c r="FG62" s="64"/>
      <c r="FH62" s="64"/>
      <c r="FI62" s="64"/>
      <c r="FJ62" s="64"/>
      <c r="FK62" s="64"/>
      <c r="FL62" s="64"/>
      <c r="FM62" s="64"/>
      <c r="FN62" s="64"/>
      <c r="FO62" s="64"/>
      <c r="FP62" s="64"/>
      <c r="FQ62" s="64"/>
      <c r="FR62" s="64"/>
      <c r="FS62" s="64"/>
      <c r="FT62" s="64"/>
      <c r="FU62" s="64"/>
      <c r="FV62" s="64"/>
      <c r="FW62" s="64"/>
      <c r="FX62" s="64"/>
      <c r="FY62" s="64"/>
      <c r="FZ62" s="64"/>
      <c r="GA62" s="64"/>
      <c r="GB62" s="64"/>
      <c r="GC62" s="64"/>
      <c r="GD62" s="64"/>
      <c r="GE62" s="64"/>
      <c r="GF62" s="64"/>
      <c r="GG62" s="64"/>
      <c r="GH62" s="64"/>
      <c r="GI62" s="64"/>
      <c r="GJ62" s="64"/>
      <c r="GK62" s="64"/>
      <c r="GL62" s="64"/>
      <c r="GM62" s="64"/>
      <c r="GN62" s="64"/>
      <c r="GO62" s="64"/>
    </row>
    <row r="63" spans="1:197" s="2" customFormat="1" x14ac:dyDescent="0.2">
      <c r="A63" s="57" t="s">
        <v>9</v>
      </c>
      <c r="B63" s="65" t="s">
        <v>29</v>
      </c>
      <c r="C63" s="65" t="s">
        <v>46</v>
      </c>
      <c r="D63" s="275" t="s">
        <v>51</v>
      </c>
      <c r="E63" s="184">
        <v>1</v>
      </c>
      <c r="F63" s="313" t="s">
        <v>47</v>
      </c>
      <c r="G63" s="229"/>
      <c r="H63" s="77" t="s">
        <v>7</v>
      </c>
      <c r="I63" s="77" t="s">
        <v>7</v>
      </c>
      <c r="J63" s="77" t="s">
        <v>7</v>
      </c>
      <c r="K63" s="77" t="s">
        <v>7</v>
      </c>
      <c r="L63" s="77" t="s">
        <v>7</v>
      </c>
      <c r="M63" s="77" t="s">
        <v>7</v>
      </c>
      <c r="N63" s="77" t="s">
        <v>7</v>
      </c>
      <c r="O63" s="77" t="s">
        <v>7</v>
      </c>
      <c r="P63" s="77" t="s">
        <v>7</v>
      </c>
      <c r="Q63" s="77" t="s">
        <v>7</v>
      </c>
      <c r="R63" s="77" t="s">
        <v>7</v>
      </c>
      <c r="S63" s="77" t="s">
        <v>7</v>
      </c>
      <c r="T63" s="77" t="s">
        <v>7</v>
      </c>
      <c r="U63" s="77" t="s">
        <v>7</v>
      </c>
      <c r="V63" s="77" t="s">
        <v>7</v>
      </c>
      <c r="W63" s="77" t="s">
        <v>7</v>
      </c>
      <c r="X63" s="119" t="s">
        <v>31</v>
      </c>
      <c r="Y63" s="119" t="s">
        <v>31</v>
      </c>
      <c r="Z63" s="119" t="s">
        <v>31</v>
      </c>
      <c r="AA63" s="91" t="s">
        <v>32</v>
      </c>
      <c r="AB63" s="91" t="s">
        <v>32</v>
      </c>
      <c r="AC63" s="77" t="s">
        <v>7</v>
      </c>
      <c r="AD63" s="77" t="s">
        <v>7</v>
      </c>
      <c r="AE63" s="77" t="s">
        <v>7</v>
      </c>
      <c r="AF63" s="77" t="s">
        <v>7</v>
      </c>
      <c r="AG63" s="77" t="s">
        <v>7</v>
      </c>
      <c r="AH63" s="77" t="s">
        <v>7</v>
      </c>
      <c r="AI63" s="77" t="s">
        <v>7</v>
      </c>
      <c r="AJ63" s="77" t="s">
        <v>7</v>
      </c>
      <c r="AK63" s="77" t="s">
        <v>7</v>
      </c>
      <c r="AL63" s="77" t="s">
        <v>7</v>
      </c>
      <c r="AM63" s="77" t="s">
        <v>7</v>
      </c>
      <c r="AN63" s="77" t="s">
        <v>7</v>
      </c>
      <c r="AO63" s="77" t="s">
        <v>7</v>
      </c>
      <c r="AP63" s="77" t="s">
        <v>7</v>
      </c>
      <c r="AQ63" s="76" t="s">
        <v>31</v>
      </c>
      <c r="AR63" s="76" t="s">
        <v>31</v>
      </c>
      <c r="AS63" s="79" t="s">
        <v>34</v>
      </c>
      <c r="AT63" s="79" t="s">
        <v>34</v>
      </c>
      <c r="AU63" s="79" t="s">
        <v>34</v>
      </c>
      <c r="AV63" s="89" t="s">
        <v>50</v>
      </c>
      <c r="AW63" s="89" t="s">
        <v>50</v>
      </c>
      <c r="AX63" s="77"/>
      <c r="AY63" s="77"/>
      <c r="AZ63" s="77"/>
      <c r="BA63" s="77"/>
      <c r="BB63" s="77"/>
      <c r="BC63" s="77"/>
      <c r="BD63" s="77"/>
      <c r="BE63" s="77"/>
      <c r="BF63" s="152"/>
      <c r="BG63" s="83"/>
      <c r="BI63" s="84">
        <f t="shared" ref="BI63:BI99" si="54">COUNTIF(G63:AB63,"З")</f>
        <v>16</v>
      </c>
      <c r="BJ63" s="22">
        <f t="shared" ref="BJ63:BJ99" si="55">COUNTIF(AC63:BH63,"З")</f>
        <v>14</v>
      </c>
      <c r="BK63" s="22">
        <f t="shared" ref="BK63:BK99" si="56">COUNTIF(H63:BG63,"С")</f>
        <v>5</v>
      </c>
      <c r="BL63" s="22">
        <f t="shared" ref="BL63:BL99" si="57">COUNTIF(H63:BG63,"П")</f>
        <v>3</v>
      </c>
      <c r="BM63" s="22">
        <f t="shared" si="7"/>
        <v>0</v>
      </c>
      <c r="BN63" s="22">
        <f t="shared" ref="BN63:BN99" si="58">COUNTIF(H63:BG63,"Д")+COUNTIF(H63:BG63,"ЗД")</f>
        <v>2</v>
      </c>
      <c r="BO63" s="22">
        <f t="shared" ref="BO63:BO99" si="59">COUNTIF(H63:BG63,"К")</f>
        <v>2</v>
      </c>
      <c r="BP63" s="86">
        <f t="shared" si="43"/>
        <v>42</v>
      </c>
    </row>
    <row r="64" spans="1:197" s="305" customFormat="1" x14ac:dyDescent="0.2">
      <c r="A64" s="57" t="s">
        <v>9</v>
      </c>
      <c r="B64" s="65" t="s">
        <v>29</v>
      </c>
      <c r="C64" s="65" t="s">
        <v>46</v>
      </c>
      <c r="D64" s="275" t="s">
        <v>115</v>
      </c>
      <c r="E64" s="184">
        <v>1</v>
      </c>
      <c r="F64" s="313" t="s">
        <v>47</v>
      </c>
      <c r="G64" s="229"/>
      <c r="H64" s="77" t="s">
        <v>7</v>
      </c>
      <c r="I64" s="77" t="s">
        <v>7</v>
      </c>
      <c r="J64" s="77" t="s">
        <v>7</v>
      </c>
      <c r="K64" s="77" t="s">
        <v>7</v>
      </c>
      <c r="L64" s="77" t="s">
        <v>7</v>
      </c>
      <c r="M64" s="77" t="s">
        <v>7</v>
      </c>
      <c r="N64" s="77" t="s">
        <v>7</v>
      </c>
      <c r="O64" s="77" t="s">
        <v>7</v>
      </c>
      <c r="P64" s="77" t="s">
        <v>7</v>
      </c>
      <c r="Q64" s="77" t="s">
        <v>7</v>
      </c>
      <c r="R64" s="77" t="s">
        <v>7</v>
      </c>
      <c r="S64" s="77" t="s">
        <v>7</v>
      </c>
      <c r="T64" s="77" t="s">
        <v>7</v>
      </c>
      <c r="U64" s="77" t="s">
        <v>7</v>
      </c>
      <c r="V64" s="77" t="s">
        <v>7</v>
      </c>
      <c r="W64" s="77" t="s">
        <v>7</v>
      </c>
      <c r="X64" s="76" t="s">
        <v>31</v>
      </c>
      <c r="Y64" s="91" t="s">
        <v>32</v>
      </c>
      <c r="Z64" s="91" t="s">
        <v>32</v>
      </c>
      <c r="AA64" s="77" t="s">
        <v>7</v>
      </c>
      <c r="AB64" s="77" t="s">
        <v>7</v>
      </c>
      <c r="AC64" s="77" t="s">
        <v>7</v>
      </c>
      <c r="AD64" s="77" t="s">
        <v>7</v>
      </c>
      <c r="AE64" s="77" t="s">
        <v>7</v>
      </c>
      <c r="AF64" s="77" t="s">
        <v>7</v>
      </c>
      <c r="AG64" s="77" t="s">
        <v>7</v>
      </c>
      <c r="AH64" s="77" t="s">
        <v>7</v>
      </c>
      <c r="AI64" s="77" t="s">
        <v>7</v>
      </c>
      <c r="AJ64" s="77" t="s">
        <v>7</v>
      </c>
      <c r="AK64" s="77" t="s">
        <v>7</v>
      </c>
      <c r="AL64" s="77" t="s">
        <v>7</v>
      </c>
      <c r="AM64" s="77" t="s">
        <v>7</v>
      </c>
      <c r="AN64" s="77" t="s">
        <v>7</v>
      </c>
      <c r="AO64" s="76" t="s">
        <v>31</v>
      </c>
      <c r="AP64" s="79" t="s">
        <v>34</v>
      </c>
      <c r="AQ64" s="79" t="s">
        <v>34</v>
      </c>
      <c r="AR64" s="79" t="s">
        <v>34</v>
      </c>
      <c r="AS64" s="77" t="s">
        <v>53</v>
      </c>
      <c r="AT64" s="77" t="s">
        <v>53</v>
      </c>
      <c r="AU64" s="77" t="s">
        <v>53</v>
      </c>
      <c r="AV64" s="77" t="s">
        <v>53</v>
      </c>
      <c r="AW64" s="89" t="s">
        <v>50</v>
      </c>
      <c r="AX64" s="77"/>
      <c r="AY64" s="77"/>
      <c r="AZ64" s="77"/>
      <c r="BA64" s="77"/>
      <c r="BB64" s="77"/>
      <c r="BC64" s="77"/>
      <c r="BD64" s="77"/>
      <c r="BE64" s="77"/>
      <c r="BF64" s="152"/>
      <c r="BG64" s="83"/>
      <c r="BI64" s="84">
        <f t="shared" ref="BI64" si="60">COUNTIF(G64:AB64,"З")</f>
        <v>18</v>
      </c>
      <c r="BJ64" s="22">
        <f t="shared" ref="BJ64" si="61">COUNTIF(AC64:BH64,"З")</f>
        <v>12</v>
      </c>
      <c r="BK64" s="22">
        <f t="shared" ref="BK64" si="62">COUNTIF(H64:BG64,"С")</f>
        <v>2</v>
      </c>
      <c r="BL64" s="22">
        <f t="shared" ref="BL64" si="63">COUNTIF(H64:BG64,"П")</f>
        <v>3</v>
      </c>
      <c r="BM64" s="22">
        <f t="shared" ref="BM64" si="64">COUNTIF(H64:BG64,"Е")+COUNTIF(F64:BF64,"о")+COUNTIF(F64:BF64,"А")</f>
        <v>0</v>
      </c>
      <c r="BN64" s="22">
        <f t="shared" ref="BN64" si="65">COUNTIF(H64:BG64,"Д")+COUNTIF(H64:BG64,"ЗД")</f>
        <v>5</v>
      </c>
      <c r="BO64" s="22">
        <f t="shared" ref="BO64" si="66">COUNTIF(H64:BG64,"К")</f>
        <v>2</v>
      </c>
      <c r="BP64" s="86">
        <f t="shared" ref="BP64" si="67">SUM(BI64:BO64)</f>
        <v>42</v>
      </c>
    </row>
    <row r="65" spans="1:197" s="203" customFormat="1" ht="18" customHeight="1" x14ac:dyDescent="0.2">
      <c r="A65" s="57" t="s">
        <v>9</v>
      </c>
      <c r="B65" s="65" t="s">
        <v>29</v>
      </c>
      <c r="C65" s="65" t="s">
        <v>46</v>
      </c>
      <c r="D65" s="275" t="s">
        <v>52</v>
      </c>
      <c r="E65" s="184">
        <v>1</v>
      </c>
      <c r="F65" s="313" t="s">
        <v>47</v>
      </c>
      <c r="G65" s="229"/>
      <c r="H65" s="77" t="s">
        <v>7</v>
      </c>
      <c r="I65" s="77" t="s">
        <v>7</v>
      </c>
      <c r="J65" s="77" t="s">
        <v>7</v>
      </c>
      <c r="K65" s="77" t="s">
        <v>7</v>
      </c>
      <c r="L65" s="77" t="s">
        <v>7</v>
      </c>
      <c r="M65" s="77" t="s">
        <v>7</v>
      </c>
      <c r="N65" s="77" t="s">
        <v>7</v>
      </c>
      <c r="O65" s="77" t="s">
        <v>7</v>
      </c>
      <c r="P65" s="77" t="s">
        <v>7</v>
      </c>
      <c r="Q65" s="77" t="s">
        <v>7</v>
      </c>
      <c r="R65" s="77" t="s">
        <v>7</v>
      </c>
      <c r="S65" s="77" t="s">
        <v>7</v>
      </c>
      <c r="T65" s="77" t="s">
        <v>7</v>
      </c>
      <c r="U65" s="77" t="s">
        <v>7</v>
      </c>
      <c r="V65" s="77" t="s">
        <v>7</v>
      </c>
      <c r="W65" s="77" t="s">
        <v>7</v>
      </c>
      <c r="X65" s="119" t="s">
        <v>31</v>
      </c>
      <c r="Y65" s="119" t="s">
        <v>31</v>
      </c>
      <c r="Z65" s="119" t="s">
        <v>31</v>
      </c>
      <c r="AA65" s="91" t="s">
        <v>32</v>
      </c>
      <c r="AB65" s="91" t="s">
        <v>32</v>
      </c>
      <c r="AC65" s="77" t="s">
        <v>7</v>
      </c>
      <c r="AD65" s="77" t="s">
        <v>7</v>
      </c>
      <c r="AE65" s="77" t="s">
        <v>7</v>
      </c>
      <c r="AF65" s="77" t="s">
        <v>7</v>
      </c>
      <c r="AG65" s="77" t="s">
        <v>7</v>
      </c>
      <c r="AH65" s="77" t="s">
        <v>7</v>
      </c>
      <c r="AI65" s="77" t="s">
        <v>7</v>
      </c>
      <c r="AJ65" s="77" t="s">
        <v>7</v>
      </c>
      <c r="AK65" s="77" t="s">
        <v>7</v>
      </c>
      <c r="AL65" s="77" t="s">
        <v>7</v>
      </c>
      <c r="AM65" s="76" t="s">
        <v>31</v>
      </c>
      <c r="AN65" s="79" t="s">
        <v>34</v>
      </c>
      <c r="AO65" s="79" t="s">
        <v>34</v>
      </c>
      <c r="AP65" s="79" t="s">
        <v>34</v>
      </c>
      <c r="AQ65" s="79" t="s">
        <v>34</v>
      </c>
      <c r="AR65" s="77" t="s">
        <v>53</v>
      </c>
      <c r="AS65" s="77" t="s">
        <v>53</v>
      </c>
      <c r="AT65" s="77" t="s">
        <v>53</v>
      </c>
      <c r="AU65" s="77" t="s">
        <v>53</v>
      </c>
      <c r="AV65" s="77" t="s">
        <v>53</v>
      </c>
      <c r="AW65" s="89" t="s">
        <v>50</v>
      </c>
      <c r="AX65" s="77"/>
      <c r="AY65" s="77"/>
      <c r="AZ65" s="77"/>
      <c r="BA65" s="77"/>
      <c r="BB65" s="77"/>
      <c r="BC65" s="77"/>
      <c r="BD65" s="77"/>
      <c r="BE65" s="77"/>
      <c r="BF65" s="152"/>
      <c r="BG65" s="83"/>
      <c r="BI65" s="84">
        <f t="shared" si="54"/>
        <v>16</v>
      </c>
      <c r="BJ65" s="22">
        <f t="shared" si="55"/>
        <v>10</v>
      </c>
      <c r="BK65" s="22">
        <f t="shared" si="56"/>
        <v>4</v>
      </c>
      <c r="BL65" s="22">
        <f t="shared" si="57"/>
        <v>4</v>
      </c>
      <c r="BM65" s="22">
        <f t="shared" si="7"/>
        <v>0</v>
      </c>
      <c r="BN65" s="22">
        <f t="shared" si="58"/>
        <v>6</v>
      </c>
      <c r="BO65" s="22">
        <f t="shared" si="59"/>
        <v>2</v>
      </c>
      <c r="BP65" s="86">
        <f t="shared" si="43"/>
        <v>42</v>
      </c>
    </row>
    <row r="66" spans="1:197" s="2" customFormat="1" ht="18" customHeight="1" x14ac:dyDescent="0.2">
      <c r="A66" s="57" t="s">
        <v>9</v>
      </c>
      <c r="B66" s="65" t="s">
        <v>29</v>
      </c>
      <c r="C66" s="65" t="s">
        <v>46</v>
      </c>
      <c r="D66" s="275" t="s">
        <v>119</v>
      </c>
      <c r="E66" s="184">
        <v>1</v>
      </c>
      <c r="F66" s="313" t="s">
        <v>47</v>
      </c>
      <c r="G66" s="229"/>
      <c r="H66" s="78" t="s">
        <v>7</v>
      </c>
      <c r="I66" s="78" t="s">
        <v>7</v>
      </c>
      <c r="J66" s="78" t="s">
        <v>7</v>
      </c>
      <c r="K66" s="78" t="s">
        <v>7</v>
      </c>
      <c r="L66" s="78" t="s">
        <v>7</v>
      </c>
      <c r="M66" s="78" t="s">
        <v>7</v>
      </c>
      <c r="N66" s="78" t="s">
        <v>7</v>
      </c>
      <c r="O66" s="78" t="s">
        <v>7</v>
      </c>
      <c r="P66" s="78" t="s">
        <v>7</v>
      </c>
      <c r="Q66" s="78" t="s">
        <v>7</v>
      </c>
      <c r="R66" s="78" t="s">
        <v>7</v>
      </c>
      <c r="S66" s="78" t="s">
        <v>7</v>
      </c>
      <c r="T66" s="77" t="s">
        <v>7</v>
      </c>
      <c r="U66" s="77" t="s">
        <v>7</v>
      </c>
      <c r="V66" s="77" t="s">
        <v>7</v>
      </c>
      <c r="W66" s="77" t="s">
        <v>7</v>
      </c>
      <c r="X66" s="119" t="s">
        <v>31</v>
      </c>
      <c r="Y66" s="119" t="s">
        <v>31</v>
      </c>
      <c r="Z66" s="119" t="s">
        <v>31</v>
      </c>
      <c r="AA66" s="91" t="s">
        <v>32</v>
      </c>
      <c r="AB66" s="91" t="s">
        <v>32</v>
      </c>
      <c r="AC66" s="77" t="s">
        <v>7</v>
      </c>
      <c r="AD66" s="77" t="s">
        <v>7</v>
      </c>
      <c r="AE66" s="77" t="s">
        <v>7</v>
      </c>
      <c r="AF66" s="77" t="s">
        <v>7</v>
      </c>
      <c r="AG66" s="79" t="s">
        <v>34</v>
      </c>
      <c r="AH66" s="79" t="s">
        <v>34</v>
      </c>
      <c r="AI66" s="79" t="s">
        <v>34</v>
      </c>
      <c r="AJ66" s="79" t="s">
        <v>34</v>
      </c>
      <c r="AK66" s="77" t="s">
        <v>7</v>
      </c>
      <c r="AL66" s="77" t="s">
        <v>7</v>
      </c>
      <c r="AM66" s="77" t="s">
        <v>7</v>
      </c>
      <c r="AN66" s="77" t="s">
        <v>7</v>
      </c>
      <c r="AO66" s="77" t="s">
        <v>7</v>
      </c>
      <c r="AP66" s="77" t="s">
        <v>7</v>
      </c>
      <c r="AQ66" s="77" t="s">
        <v>7</v>
      </c>
      <c r="AR66" s="77" t="s">
        <v>7</v>
      </c>
      <c r="AS66" s="77" t="s">
        <v>7</v>
      </c>
      <c r="AT66" s="77" t="s">
        <v>7</v>
      </c>
      <c r="AU66" s="76" t="s">
        <v>31</v>
      </c>
      <c r="AV66" s="76" t="s">
        <v>31</v>
      </c>
      <c r="AW66" s="89" t="s">
        <v>48</v>
      </c>
      <c r="AX66" s="77"/>
      <c r="AY66" s="77"/>
      <c r="AZ66" s="77"/>
      <c r="BA66" s="77"/>
      <c r="BB66" s="77"/>
      <c r="BC66" s="77"/>
      <c r="BD66" s="77"/>
      <c r="BE66" s="77"/>
      <c r="BF66" s="152"/>
      <c r="BG66" s="83"/>
      <c r="BI66" s="84">
        <f t="shared" si="54"/>
        <v>16</v>
      </c>
      <c r="BJ66" s="22">
        <f t="shared" si="55"/>
        <v>14</v>
      </c>
      <c r="BK66" s="22">
        <f t="shared" si="56"/>
        <v>5</v>
      </c>
      <c r="BL66" s="22">
        <f t="shared" si="57"/>
        <v>4</v>
      </c>
      <c r="BM66" s="22">
        <f t="shared" si="7"/>
        <v>1</v>
      </c>
      <c r="BN66" s="22">
        <f t="shared" si="58"/>
        <v>0</v>
      </c>
      <c r="BO66" s="22">
        <f t="shared" si="59"/>
        <v>2</v>
      </c>
      <c r="BP66" s="86">
        <f t="shared" si="43"/>
        <v>42</v>
      </c>
    </row>
    <row r="67" spans="1:197" s="64" customFormat="1" ht="18" customHeight="1" x14ac:dyDescent="0.2">
      <c r="A67" s="57" t="s">
        <v>9</v>
      </c>
      <c r="B67" s="65" t="s">
        <v>29</v>
      </c>
      <c r="C67" s="65" t="s">
        <v>46</v>
      </c>
      <c r="D67" s="275" t="s">
        <v>33</v>
      </c>
      <c r="E67" s="184">
        <v>1</v>
      </c>
      <c r="F67" s="212" t="s">
        <v>47</v>
      </c>
      <c r="G67" s="229"/>
      <c r="H67" s="78" t="s">
        <v>7</v>
      </c>
      <c r="I67" s="78" t="s">
        <v>7</v>
      </c>
      <c r="J67" s="78" t="s">
        <v>7</v>
      </c>
      <c r="K67" s="78" t="s">
        <v>7</v>
      </c>
      <c r="L67" s="78" t="s">
        <v>7</v>
      </c>
      <c r="M67" s="78" t="s">
        <v>7</v>
      </c>
      <c r="N67" s="78" t="s">
        <v>7</v>
      </c>
      <c r="O67" s="78" t="s">
        <v>7</v>
      </c>
      <c r="P67" s="78" t="s">
        <v>7</v>
      </c>
      <c r="Q67" s="78" t="s">
        <v>7</v>
      </c>
      <c r="R67" s="78" t="s">
        <v>7</v>
      </c>
      <c r="S67" s="78" t="s">
        <v>7</v>
      </c>
      <c r="T67" s="77" t="s">
        <v>7</v>
      </c>
      <c r="U67" s="77" t="s">
        <v>7</v>
      </c>
      <c r="V67" s="77" t="s">
        <v>7</v>
      </c>
      <c r="W67" s="77" t="s">
        <v>7</v>
      </c>
      <c r="X67" s="119" t="s">
        <v>31</v>
      </c>
      <c r="Y67" s="119" t="s">
        <v>31</v>
      </c>
      <c r="Z67" s="119" t="s">
        <v>31</v>
      </c>
      <c r="AA67" s="91" t="s">
        <v>32</v>
      </c>
      <c r="AB67" s="91" t="s">
        <v>32</v>
      </c>
      <c r="AC67" s="77" t="s">
        <v>7</v>
      </c>
      <c r="AD67" s="77" t="s">
        <v>7</v>
      </c>
      <c r="AE67" s="77" t="s">
        <v>7</v>
      </c>
      <c r="AF67" s="77" t="s">
        <v>7</v>
      </c>
      <c r="AG67" s="77" t="s">
        <v>7</v>
      </c>
      <c r="AH67" s="77" t="s">
        <v>7</v>
      </c>
      <c r="AI67" s="77" t="s">
        <v>7</v>
      </c>
      <c r="AJ67" s="77" t="s">
        <v>7</v>
      </c>
      <c r="AK67" s="77" t="s">
        <v>7</v>
      </c>
      <c r="AL67" s="77" t="s">
        <v>7</v>
      </c>
      <c r="AM67" s="77" t="s">
        <v>7</v>
      </c>
      <c r="AN67" s="77" t="s">
        <v>7</v>
      </c>
      <c r="AO67" s="77" t="s">
        <v>7</v>
      </c>
      <c r="AP67" s="77" t="s">
        <v>7</v>
      </c>
      <c r="AQ67" s="76" t="s">
        <v>31</v>
      </c>
      <c r="AR67" s="76" t="s">
        <v>31</v>
      </c>
      <c r="AS67" s="79" t="s">
        <v>34</v>
      </c>
      <c r="AT67" s="79" t="s">
        <v>34</v>
      </c>
      <c r="AU67" s="79" t="s">
        <v>34</v>
      </c>
      <c r="AV67" s="77" t="s">
        <v>53</v>
      </c>
      <c r="AW67" s="89" t="s">
        <v>50</v>
      </c>
      <c r="AX67" s="78"/>
      <c r="AY67" s="78"/>
      <c r="AZ67" s="78"/>
      <c r="BA67" s="78"/>
      <c r="BB67" s="78"/>
      <c r="BC67" s="78"/>
      <c r="BD67" s="78"/>
      <c r="BE67" s="78"/>
      <c r="BF67" s="258"/>
      <c r="BG67" s="129"/>
      <c r="BH67" s="2"/>
      <c r="BI67" s="84">
        <f t="shared" si="54"/>
        <v>16</v>
      </c>
      <c r="BJ67" s="22">
        <f t="shared" si="55"/>
        <v>14</v>
      </c>
      <c r="BK67" s="22">
        <f t="shared" si="56"/>
        <v>5</v>
      </c>
      <c r="BL67" s="22">
        <f t="shared" si="57"/>
        <v>3</v>
      </c>
      <c r="BM67" s="22">
        <f t="shared" si="7"/>
        <v>0</v>
      </c>
      <c r="BN67" s="22">
        <f t="shared" si="58"/>
        <v>2</v>
      </c>
      <c r="BO67" s="22">
        <f t="shared" si="59"/>
        <v>2</v>
      </c>
      <c r="BP67" s="86">
        <f t="shared" si="43"/>
        <v>42</v>
      </c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</row>
    <row r="68" spans="1:197" s="64" customFormat="1" ht="18" customHeight="1" x14ac:dyDescent="0.2">
      <c r="A68" s="57" t="s">
        <v>9</v>
      </c>
      <c r="B68" s="65" t="s">
        <v>29</v>
      </c>
      <c r="C68" s="65" t="s">
        <v>46</v>
      </c>
      <c r="D68" s="275" t="s">
        <v>131</v>
      </c>
      <c r="E68" s="184">
        <v>1</v>
      </c>
      <c r="F68" s="212" t="s">
        <v>47</v>
      </c>
      <c r="G68" s="229"/>
      <c r="H68" s="78" t="s">
        <v>7</v>
      </c>
      <c r="I68" s="78" t="s">
        <v>7</v>
      </c>
      <c r="J68" s="78" t="s">
        <v>7</v>
      </c>
      <c r="K68" s="78" t="s">
        <v>7</v>
      </c>
      <c r="L68" s="78" t="s">
        <v>7</v>
      </c>
      <c r="M68" s="78" t="s">
        <v>7</v>
      </c>
      <c r="N68" s="78" t="s">
        <v>7</v>
      </c>
      <c r="O68" s="78" t="s">
        <v>7</v>
      </c>
      <c r="P68" s="78" t="s">
        <v>7</v>
      </c>
      <c r="Q68" s="78" t="s">
        <v>7</v>
      </c>
      <c r="R68" s="78" t="s">
        <v>7</v>
      </c>
      <c r="S68" s="78" t="s">
        <v>7</v>
      </c>
      <c r="T68" s="77" t="s">
        <v>7</v>
      </c>
      <c r="U68" s="77" t="s">
        <v>7</v>
      </c>
      <c r="V68" s="77" t="s">
        <v>7</v>
      </c>
      <c r="W68" s="77" t="s">
        <v>7</v>
      </c>
      <c r="X68" s="119" t="s">
        <v>31</v>
      </c>
      <c r="Y68" s="119" t="s">
        <v>31</v>
      </c>
      <c r="Z68" s="119" t="s">
        <v>31</v>
      </c>
      <c r="AA68" s="91" t="s">
        <v>32</v>
      </c>
      <c r="AB68" s="91" t="s">
        <v>32</v>
      </c>
      <c r="AC68" s="77" t="s">
        <v>7</v>
      </c>
      <c r="AD68" s="77" t="s">
        <v>7</v>
      </c>
      <c r="AE68" s="77" t="s">
        <v>7</v>
      </c>
      <c r="AF68" s="77" t="s">
        <v>7</v>
      </c>
      <c r="AG68" s="77" t="s">
        <v>7</v>
      </c>
      <c r="AH68" s="77" t="s">
        <v>7</v>
      </c>
      <c r="AI68" s="77" t="s">
        <v>7</v>
      </c>
      <c r="AJ68" s="77" t="s">
        <v>7</v>
      </c>
      <c r="AK68" s="77" t="s">
        <v>7</v>
      </c>
      <c r="AL68" s="77" t="s">
        <v>7</v>
      </c>
      <c r="AM68" s="77" t="s">
        <v>7</v>
      </c>
      <c r="AN68" s="77" t="s">
        <v>7</v>
      </c>
      <c r="AO68" s="77" t="s">
        <v>7</v>
      </c>
      <c r="AP68" s="77" t="s">
        <v>7</v>
      </c>
      <c r="AQ68" s="76" t="s">
        <v>31</v>
      </c>
      <c r="AR68" s="76" t="s">
        <v>31</v>
      </c>
      <c r="AS68" s="79" t="s">
        <v>34</v>
      </c>
      <c r="AT68" s="79" t="s">
        <v>34</v>
      </c>
      <c r="AU68" s="79" t="s">
        <v>34</v>
      </c>
      <c r="AV68" s="79" t="s">
        <v>34</v>
      </c>
      <c r="AW68" s="89" t="s">
        <v>50</v>
      </c>
      <c r="AX68" s="78"/>
      <c r="AY68" s="78"/>
      <c r="AZ68" s="78"/>
      <c r="BA68" s="78"/>
      <c r="BB68" s="78"/>
      <c r="BC68" s="78"/>
      <c r="BD68" s="78"/>
      <c r="BE68" s="78"/>
      <c r="BF68" s="258"/>
      <c r="BG68" s="129"/>
      <c r="BH68" s="203"/>
      <c r="BI68" s="84">
        <f t="shared" si="54"/>
        <v>16</v>
      </c>
      <c r="BJ68" s="22">
        <f t="shared" si="55"/>
        <v>14</v>
      </c>
      <c r="BK68" s="22">
        <f t="shared" si="56"/>
        <v>5</v>
      </c>
      <c r="BL68" s="22">
        <f t="shared" si="57"/>
        <v>4</v>
      </c>
      <c r="BM68" s="22">
        <f t="shared" si="7"/>
        <v>0</v>
      </c>
      <c r="BN68" s="22">
        <f t="shared" si="58"/>
        <v>1</v>
      </c>
      <c r="BO68" s="22">
        <f t="shared" si="59"/>
        <v>2</v>
      </c>
      <c r="BP68" s="86">
        <f t="shared" si="43"/>
        <v>42</v>
      </c>
      <c r="BQ68" s="203"/>
      <c r="BR68" s="203"/>
      <c r="BS68" s="203"/>
      <c r="BT68" s="203"/>
      <c r="BU68" s="203"/>
      <c r="BV68" s="203"/>
      <c r="BW68" s="203"/>
      <c r="BX68" s="203"/>
      <c r="BY68" s="203"/>
      <c r="BZ68" s="203"/>
      <c r="CA68" s="203"/>
      <c r="CB68" s="203"/>
      <c r="CC68" s="203"/>
      <c r="CD68" s="203"/>
      <c r="CE68" s="203"/>
      <c r="CF68" s="203"/>
      <c r="CG68" s="203"/>
      <c r="CH68" s="203"/>
      <c r="CI68" s="203"/>
      <c r="CJ68" s="203"/>
      <c r="CK68" s="203"/>
      <c r="CL68" s="203"/>
      <c r="CM68" s="203"/>
      <c r="CN68" s="203"/>
      <c r="CO68" s="203"/>
      <c r="CP68" s="203"/>
      <c r="CQ68" s="203"/>
      <c r="CR68" s="203"/>
      <c r="CS68" s="203"/>
      <c r="CT68" s="203"/>
      <c r="CU68" s="203"/>
      <c r="CV68" s="203"/>
      <c r="CW68" s="203"/>
      <c r="CX68" s="203"/>
      <c r="CY68" s="203"/>
      <c r="CZ68" s="203"/>
      <c r="DA68" s="203"/>
      <c r="DB68" s="203"/>
      <c r="DC68" s="203"/>
      <c r="DD68" s="203"/>
      <c r="DE68" s="203"/>
      <c r="DF68" s="203"/>
      <c r="DG68" s="203"/>
      <c r="DH68" s="203"/>
      <c r="DI68" s="203"/>
      <c r="DJ68" s="203"/>
      <c r="DK68" s="203"/>
      <c r="DL68" s="203"/>
      <c r="DM68" s="203"/>
      <c r="DN68" s="203"/>
      <c r="DO68" s="203"/>
      <c r="DP68" s="203"/>
      <c r="DQ68" s="203"/>
      <c r="DR68" s="203"/>
      <c r="DS68" s="203"/>
      <c r="DT68" s="203"/>
      <c r="DU68" s="203"/>
      <c r="DV68" s="203"/>
      <c r="DW68" s="203"/>
      <c r="DX68" s="203"/>
      <c r="DY68" s="203"/>
      <c r="DZ68" s="203"/>
      <c r="EA68" s="203"/>
      <c r="EB68" s="203"/>
      <c r="EC68" s="203"/>
      <c r="ED68" s="203"/>
      <c r="EE68" s="203"/>
      <c r="EF68" s="203"/>
      <c r="EG68" s="203"/>
      <c r="EH68" s="203"/>
      <c r="EI68" s="203"/>
      <c r="EJ68" s="203"/>
      <c r="EK68" s="203"/>
      <c r="EL68" s="203"/>
      <c r="EM68" s="203"/>
      <c r="EN68" s="203"/>
      <c r="EO68" s="203"/>
      <c r="EP68" s="203"/>
      <c r="EQ68" s="203"/>
      <c r="ER68" s="203"/>
      <c r="ES68" s="203"/>
      <c r="ET68" s="203"/>
      <c r="EU68" s="203"/>
      <c r="EV68" s="203"/>
      <c r="EW68" s="203"/>
      <c r="EX68" s="203"/>
      <c r="EY68" s="203"/>
      <c r="EZ68" s="203"/>
      <c r="FA68" s="203"/>
      <c r="FB68" s="203"/>
      <c r="FC68" s="203"/>
      <c r="FD68" s="203"/>
      <c r="FE68" s="203"/>
      <c r="FF68" s="203"/>
      <c r="FG68" s="203"/>
      <c r="FH68" s="203"/>
      <c r="FI68" s="203"/>
      <c r="FJ68" s="203"/>
      <c r="FK68" s="203"/>
      <c r="FL68" s="203"/>
      <c r="FM68" s="203"/>
      <c r="FN68" s="203"/>
      <c r="FO68" s="203"/>
      <c r="FP68" s="203"/>
      <c r="FQ68" s="203"/>
      <c r="FR68" s="203"/>
      <c r="FS68" s="203"/>
      <c r="FT68" s="203"/>
      <c r="FU68" s="203"/>
      <c r="FV68" s="203"/>
      <c r="FW68" s="203"/>
      <c r="FX68" s="203"/>
      <c r="FY68" s="203"/>
      <c r="FZ68" s="203"/>
      <c r="GA68" s="203"/>
      <c r="GB68" s="203"/>
      <c r="GC68" s="203"/>
      <c r="GD68" s="203"/>
      <c r="GE68" s="203"/>
      <c r="GF68" s="203"/>
      <c r="GG68" s="203"/>
      <c r="GH68" s="203"/>
      <c r="GI68" s="203"/>
      <c r="GJ68" s="203"/>
      <c r="GK68" s="203"/>
      <c r="GL68" s="203"/>
      <c r="GM68" s="203"/>
      <c r="GN68" s="203"/>
      <c r="GO68" s="203"/>
    </row>
    <row r="69" spans="1:197" s="2" customFormat="1" ht="18" customHeight="1" x14ac:dyDescent="0.2">
      <c r="A69" s="57" t="s">
        <v>9</v>
      </c>
      <c r="B69" s="65" t="s">
        <v>29</v>
      </c>
      <c r="C69" s="65" t="s">
        <v>46</v>
      </c>
      <c r="D69" s="275" t="s">
        <v>35</v>
      </c>
      <c r="E69" s="184">
        <v>1</v>
      </c>
      <c r="F69" s="274" t="s">
        <v>47</v>
      </c>
      <c r="G69" s="229"/>
      <c r="H69" s="78" t="s">
        <v>7</v>
      </c>
      <c r="I69" s="78" t="s">
        <v>7</v>
      </c>
      <c r="J69" s="78" t="s">
        <v>7</v>
      </c>
      <c r="K69" s="78" t="s">
        <v>7</v>
      </c>
      <c r="L69" s="78" t="s">
        <v>7</v>
      </c>
      <c r="M69" s="78" t="s">
        <v>7</v>
      </c>
      <c r="N69" s="78" t="s">
        <v>7</v>
      </c>
      <c r="O69" s="78" t="s">
        <v>7</v>
      </c>
      <c r="P69" s="78" t="s">
        <v>7</v>
      </c>
      <c r="Q69" s="78" t="s">
        <v>7</v>
      </c>
      <c r="R69" s="78" t="s">
        <v>7</v>
      </c>
      <c r="S69" s="78" t="s">
        <v>7</v>
      </c>
      <c r="T69" s="77" t="s">
        <v>7</v>
      </c>
      <c r="U69" s="77" t="s">
        <v>7</v>
      </c>
      <c r="V69" s="77" t="s">
        <v>7</v>
      </c>
      <c r="W69" s="77" t="s">
        <v>7</v>
      </c>
      <c r="X69" s="119" t="s">
        <v>31</v>
      </c>
      <c r="Y69" s="119" t="s">
        <v>31</v>
      </c>
      <c r="Z69" s="119" t="s">
        <v>31</v>
      </c>
      <c r="AA69" s="91" t="s">
        <v>32</v>
      </c>
      <c r="AB69" s="91" t="s">
        <v>32</v>
      </c>
      <c r="AC69" s="78" t="s">
        <v>7</v>
      </c>
      <c r="AD69" s="78" t="s">
        <v>7</v>
      </c>
      <c r="AE69" s="78" t="s">
        <v>7</v>
      </c>
      <c r="AF69" s="78" t="s">
        <v>7</v>
      </c>
      <c r="AG69" s="78" t="s">
        <v>7</v>
      </c>
      <c r="AH69" s="78" t="s">
        <v>7</v>
      </c>
      <c r="AI69" s="78" t="s">
        <v>7</v>
      </c>
      <c r="AJ69" s="78" t="s">
        <v>7</v>
      </c>
      <c r="AK69" s="78" t="s">
        <v>7</v>
      </c>
      <c r="AL69" s="78" t="s">
        <v>7</v>
      </c>
      <c r="AM69" s="78" t="s">
        <v>7</v>
      </c>
      <c r="AN69" s="78" t="s">
        <v>7</v>
      </c>
      <c r="AO69" s="78" t="s">
        <v>7</v>
      </c>
      <c r="AP69" s="78" t="s">
        <v>7</v>
      </c>
      <c r="AQ69" s="78" t="s">
        <v>7</v>
      </c>
      <c r="AR69" s="78" t="s">
        <v>7</v>
      </c>
      <c r="AS69" s="76" t="s">
        <v>31</v>
      </c>
      <c r="AT69" s="76" t="s">
        <v>31</v>
      </c>
      <c r="AU69" s="79" t="s">
        <v>34</v>
      </c>
      <c r="AV69" s="79" t="s">
        <v>34</v>
      </c>
      <c r="AW69" s="89" t="s">
        <v>50</v>
      </c>
      <c r="AX69" s="78"/>
      <c r="AY69" s="78"/>
      <c r="AZ69" s="78"/>
      <c r="BA69" s="78"/>
      <c r="BB69" s="78"/>
      <c r="BC69" s="78"/>
      <c r="BD69" s="78"/>
      <c r="BE69" s="78"/>
      <c r="BF69" s="258"/>
      <c r="BG69" s="129"/>
      <c r="BH69" s="23"/>
      <c r="BI69" s="84">
        <f t="shared" si="54"/>
        <v>16</v>
      </c>
      <c r="BJ69" s="22">
        <f t="shared" si="55"/>
        <v>16</v>
      </c>
      <c r="BK69" s="22">
        <f t="shared" si="56"/>
        <v>5</v>
      </c>
      <c r="BL69" s="22">
        <f t="shared" si="57"/>
        <v>2</v>
      </c>
      <c r="BM69" s="22">
        <f t="shared" si="7"/>
        <v>0</v>
      </c>
      <c r="BN69" s="22">
        <f t="shared" si="58"/>
        <v>1</v>
      </c>
      <c r="BO69" s="22">
        <f t="shared" si="59"/>
        <v>2</v>
      </c>
      <c r="BP69" s="86">
        <f t="shared" si="43"/>
        <v>42</v>
      </c>
    </row>
    <row r="70" spans="1:197" s="2" customFormat="1" ht="18" customHeight="1" x14ac:dyDescent="0.2">
      <c r="A70" s="57" t="s">
        <v>37</v>
      </c>
      <c r="B70" s="65" t="s">
        <v>29</v>
      </c>
      <c r="C70" s="65" t="s">
        <v>46</v>
      </c>
      <c r="D70" s="275" t="s">
        <v>38</v>
      </c>
      <c r="E70" s="184">
        <v>1</v>
      </c>
      <c r="F70" s="212" t="s">
        <v>47</v>
      </c>
      <c r="G70" s="229"/>
      <c r="H70" s="78" t="s">
        <v>7</v>
      </c>
      <c r="I70" s="78" t="s">
        <v>7</v>
      </c>
      <c r="J70" s="78" t="s">
        <v>7</v>
      </c>
      <c r="K70" s="78" t="s">
        <v>7</v>
      </c>
      <c r="L70" s="78" t="s">
        <v>7</v>
      </c>
      <c r="M70" s="78" t="s">
        <v>7</v>
      </c>
      <c r="N70" s="78" t="s">
        <v>7</v>
      </c>
      <c r="O70" s="78" t="s">
        <v>7</v>
      </c>
      <c r="P70" s="78" t="s">
        <v>7</v>
      </c>
      <c r="Q70" s="78" t="s">
        <v>7</v>
      </c>
      <c r="R70" s="78" t="s">
        <v>7</v>
      </c>
      <c r="S70" s="78" t="s">
        <v>7</v>
      </c>
      <c r="T70" s="77" t="s">
        <v>7</v>
      </c>
      <c r="U70" s="77" t="s">
        <v>7</v>
      </c>
      <c r="V70" s="77" t="s">
        <v>7</v>
      </c>
      <c r="W70" s="77" t="s">
        <v>7</v>
      </c>
      <c r="X70" s="119" t="s">
        <v>31</v>
      </c>
      <c r="Y70" s="119" t="s">
        <v>31</v>
      </c>
      <c r="Z70" s="136" t="s">
        <v>32</v>
      </c>
      <c r="AA70" s="91" t="s">
        <v>32</v>
      </c>
      <c r="AB70" s="91" t="s">
        <v>32</v>
      </c>
      <c r="AC70" s="125" t="s">
        <v>7</v>
      </c>
      <c r="AD70" s="78" t="s">
        <v>7</v>
      </c>
      <c r="AE70" s="78" t="s">
        <v>7</v>
      </c>
      <c r="AF70" s="78" t="s">
        <v>7</v>
      </c>
      <c r="AG70" s="78" t="s">
        <v>7</v>
      </c>
      <c r="AH70" s="78" t="s">
        <v>7</v>
      </c>
      <c r="AI70" s="78" t="s">
        <v>7</v>
      </c>
      <c r="AJ70" s="78" t="s">
        <v>7</v>
      </c>
      <c r="AK70" s="78" t="s">
        <v>7</v>
      </c>
      <c r="AL70" s="78" t="s">
        <v>7</v>
      </c>
      <c r="AM70" s="78" t="s">
        <v>7</v>
      </c>
      <c r="AN70" s="78" t="s">
        <v>7</v>
      </c>
      <c r="AO70" s="78" t="s">
        <v>7</v>
      </c>
      <c r="AP70" s="78" t="s">
        <v>7</v>
      </c>
      <c r="AQ70" s="119" t="s">
        <v>31</v>
      </c>
      <c r="AR70" s="76" t="s">
        <v>31</v>
      </c>
      <c r="AS70" s="79" t="s">
        <v>34</v>
      </c>
      <c r="AT70" s="79" t="s">
        <v>34</v>
      </c>
      <c r="AU70" s="79" t="s">
        <v>34</v>
      </c>
      <c r="AV70" s="79" t="s">
        <v>34</v>
      </c>
      <c r="AW70" s="89" t="s">
        <v>48</v>
      </c>
      <c r="AX70" s="77"/>
      <c r="AY70" s="77"/>
      <c r="AZ70" s="77"/>
      <c r="BA70" s="77"/>
      <c r="BB70" s="77"/>
      <c r="BC70" s="77"/>
      <c r="BD70" s="77"/>
      <c r="BE70" s="77"/>
      <c r="BF70" s="152"/>
      <c r="BG70" s="83"/>
      <c r="BI70" s="84">
        <f t="shared" si="54"/>
        <v>16</v>
      </c>
      <c r="BJ70" s="22">
        <f t="shared" si="55"/>
        <v>14</v>
      </c>
      <c r="BK70" s="22">
        <f t="shared" si="56"/>
        <v>4</v>
      </c>
      <c r="BL70" s="22">
        <f t="shared" si="57"/>
        <v>4</v>
      </c>
      <c r="BM70" s="22">
        <f t="shared" si="7"/>
        <v>1</v>
      </c>
      <c r="BN70" s="22">
        <f t="shared" si="58"/>
        <v>0</v>
      </c>
      <c r="BO70" s="22">
        <f t="shared" si="59"/>
        <v>3</v>
      </c>
      <c r="BP70" s="86">
        <f t="shared" si="43"/>
        <v>42</v>
      </c>
    </row>
    <row r="71" spans="1:197" s="205" customFormat="1" ht="18" customHeight="1" x14ac:dyDescent="0.2">
      <c r="A71" s="57" t="s">
        <v>37</v>
      </c>
      <c r="B71" s="65" t="s">
        <v>29</v>
      </c>
      <c r="C71" s="65" t="s">
        <v>46</v>
      </c>
      <c r="D71" s="275" t="s">
        <v>106</v>
      </c>
      <c r="E71" s="184">
        <v>1</v>
      </c>
      <c r="F71" s="212" t="s">
        <v>47</v>
      </c>
      <c r="G71" s="229"/>
      <c r="H71" s="78" t="s">
        <v>7</v>
      </c>
      <c r="I71" s="78" t="s">
        <v>7</v>
      </c>
      <c r="J71" s="78" t="s">
        <v>7</v>
      </c>
      <c r="K71" s="78" t="s">
        <v>7</v>
      </c>
      <c r="L71" s="78" t="s">
        <v>7</v>
      </c>
      <c r="M71" s="78" t="s">
        <v>7</v>
      </c>
      <c r="N71" s="78" t="s">
        <v>7</v>
      </c>
      <c r="O71" s="78" t="s">
        <v>7</v>
      </c>
      <c r="P71" s="78" t="s">
        <v>7</v>
      </c>
      <c r="Q71" s="78" t="s">
        <v>7</v>
      </c>
      <c r="R71" s="78" t="s">
        <v>7</v>
      </c>
      <c r="S71" s="78" t="s">
        <v>7</v>
      </c>
      <c r="T71" s="77" t="s">
        <v>7</v>
      </c>
      <c r="U71" s="77" t="s">
        <v>7</v>
      </c>
      <c r="V71" s="77" t="s">
        <v>7</v>
      </c>
      <c r="W71" s="77" t="s">
        <v>7</v>
      </c>
      <c r="X71" s="119" t="s">
        <v>31</v>
      </c>
      <c r="Y71" s="119" t="s">
        <v>31</v>
      </c>
      <c r="Z71" s="136" t="s">
        <v>32</v>
      </c>
      <c r="AA71" s="91" t="s">
        <v>32</v>
      </c>
      <c r="AB71" s="91" t="s">
        <v>32</v>
      </c>
      <c r="AC71" s="125" t="s">
        <v>7</v>
      </c>
      <c r="AD71" s="78" t="s">
        <v>7</v>
      </c>
      <c r="AE71" s="78" t="s">
        <v>7</v>
      </c>
      <c r="AF71" s="78" t="s">
        <v>7</v>
      </c>
      <c r="AG71" s="78" t="s">
        <v>7</v>
      </c>
      <c r="AH71" s="78" t="s">
        <v>7</v>
      </c>
      <c r="AI71" s="78" t="s">
        <v>7</v>
      </c>
      <c r="AJ71" s="78" t="s">
        <v>7</v>
      </c>
      <c r="AK71" s="78" t="s">
        <v>7</v>
      </c>
      <c r="AL71" s="78" t="s">
        <v>7</v>
      </c>
      <c r="AM71" s="78" t="s">
        <v>7</v>
      </c>
      <c r="AN71" s="78" t="s">
        <v>7</v>
      </c>
      <c r="AO71" s="78" t="s">
        <v>7</v>
      </c>
      <c r="AP71" s="78" t="s">
        <v>7</v>
      </c>
      <c r="AQ71" s="119" t="s">
        <v>31</v>
      </c>
      <c r="AR71" s="76" t="s">
        <v>31</v>
      </c>
      <c r="AS71" s="79" t="s">
        <v>34</v>
      </c>
      <c r="AT71" s="79" t="s">
        <v>34</v>
      </c>
      <c r="AU71" s="79" t="s">
        <v>34</v>
      </c>
      <c r="AV71" s="89" t="s">
        <v>48</v>
      </c>
      <c r="AW71" s="89" t="s">
        <v>50</v>
      </c>
      <c r="AX71" s="77"/>
      <c r="AY71" s="77"/>
      <c r="AZ71" s="77"/>
      <c r="BA71" s="77"/>
      <c r="BB71" s="77"/>
      <c r="BC71" s="77"/>
      <c r="BD71" s="77"/>
      <c r="BE71" s="77"/>
      <c r="BF71" s="152"/>
      <c r="BG71" s="83"/>
      <c r="BI71" s="84">
        <f t="shared" si="54"/>
        <v>16</v>
      </c>
      <c r="BJ71" s="22">
        <f t="shared" si="55"/>
        <v>14</v>
      </c>
      <c r="BK71" s="22">
        <f t="shared" si="56"/>
        <v>4</v>
      </c>
      <c r="BL71" s="22">
        <f t="shared" si="57"/>
        <v>3</v>
      </c>
      <c r="BM71" s="22">
        <f t="shared" si="7"/>
        <v>1</v>
      </c>
      <c r="BN71" s="22">
        <f t="shared" si="58"/>
        <v>1</v>
      </c>
      <c r="BO71" s="22">
        <f t="shared" si="59"/>
        <v>3</v>
      </c>
      <c r="BP71" s="86">
        <f t="shared" si="43"/>
        <v>42</v>
      </c>
    </row>
    <row r="72" spans="1:197" s="2" customFormat="1" ht="18" customHeight="1" x14ac:dyDescent="0.2">
      <c r="A72" s="57" t="s">
        <v>28</v>
      </c>
      <c r="B72" s="65" t="s">
        <v>29</v>
      </c>
      <c r="C72" s="65" t="s">
        <v>55</v>
      </c>
      <c r="D72" s="275" t="s">
        <v>161</v>
      </c>
      <c r="E72" s="184">
        <v>5</v>
      </c>
      <c r="F72" s="212" t="s">
        <v>56</v>
      </c>
      <c r="G72" s="229"/>
      <c r="H72" s="77"/>
      <c r="I72" s="77"/>
      <c r="J72" s="77"/>
      <c r="K72" s="77" t="s">
        <v>7</v>
      </c>
      <c r="L72" s="77" t="s">
        <v>7</v>
      </c>
      <c r="M72" s="77" t="s">
        <v>7</v>
      </c>
      <c r="N72" s="77" t="s">
        <v>7</v>
      </c>
      <c r="O72" s="77" t="s">
        <v>7</v>
      </c>
      <c r="P72" s="77" t="s">
        <v>7</v>
      </c>
      <c r="Q72" s="77" t="s">
        <v>7</v>
      </c>
      <c r="R72" s="77" t="s">
        <v>7</v>
      </c>
      <c r="S72" s="77" t="s">
        <v>7</v>
      </c>
      <c r="T72" s="77" t="s">
        <v>7</v>
      </c>
      <c r="U72" s="77" t="s">
        <v>7</v>
      </c>
      <c r="V72" s="77" t="s">
        <v>7</v>
      </c>
      <c r="W72" s="77" t="s">
        <v>7</v>
      </c>
      <c r="X72" s="77" t="s">
        <v>7</v>
      </c>
      <c r="Y72" s="77" t="s">
        <v>7</v>
      </c>
      <c r="Z72" s="77" t="s">
        <v>7</v>
      </c>
      <c r="AA72" s="77" t="s">
        <v>7</v>
      </c>
      <c r="AB72" s="119" t="s">
        <v>31</v>
      </c>
      <c r="AC72" s="119" t="s">
        <v>31</v>
      </c>
      <c r="AD72" s="91" t="s">
        <v>32</v>
      </c>
      <c r="AE72" s="77" t="s">
        <v>7</v>
      </c>
      <c r="AF72" s="77" t="s">
        <v>7</v>
      </c>
      <c r="AG72" s="77" t="s">
        <v>7</v>
      </c>
      <c r="AH72" s="77" t="s">
        <v>7</v>
      </c>
      <c r="AI72" s="77" t="s">
        <v>7</v>
      </c>
      <c r="AJ72" s="77" t="s">
        <v>7</v>
      </c>
      <c r="AK72" s="77" t="s">
        <v>7</v>
      </c>
      <c r="AL72" s="77" t="s">
        <v>7</v>
      </c>
      <c r="AM72" s="77" t="s">
        <v>7</v>
      </c>
      <c r="AN72" s="77" t="s">
        <v>7</v>
      </c>
      <c r="AO72" s="77" t="s">
        <v>7</v>
      </c>
      <c r="AP72" s="77" t="s">
        <v>7</v>
      </c>
      <c r="AQ72" s="77" t="s">
        <v>7</v>
      </c>
      <c r="AR72" s="77" t="s">
        <v>7</v>
      </c>
      <c r="AS72" s="77" t="s">
        <v>7</v>
      </c>
      <c r="AT72" s="77" t="s">
        <v>7</v>
      </c>
      <c r="AU72" s="77" t="s">
        <v>7</v>
      </c>
      <c r="AV72" s="119" t="s">
        <v>31</v>
      </c>
      <c r="AW72" s="119" t="s">
        <v>31</v>
      </c>
      <c r="AX72" s="91" t="s">
        <v>32</v>
      </c>
      <c r="AY72" s="91" t="s">
        <v>32</v>
      </c>
      <c r="AZ72" s="91" t="s">
        <v>32</v>
      </c>
      <c r="BA72" s="91" t="s">
        <v>32</v>
      </c>
      <c r="BB72" s="91" t="s">
        <v>32</v>
      </c>
      <c r="BC72" s="91" t="s">
        <v>32</v>
      </c>
      <c r="BD72" s="257" t="s">
        <v>32</v>
      </c>
      <c r="BE72" s="91" t="s">
        <v>32</v>
      </c>
      <c r="BF72" s="269" t="s">
        <v>32</v>
      </c>
      <c r="BG72" s="92" t="s">
        <v>32</v>
      </c>
      <c r="BI72" s="84">
        <f t="shared" si="54"/>
        <v>17</v>
      </c>
      <c r="BJ72" s="22">
        <f t="shared" si="55"/>
        <v>17</v>
      </c>
      <c r="BK72" s="22">
        <f t="shared" si="56"/>
        <v>4</v>
      </c>
      <c r="BL72" s="22">
        <f t="shared" si="57"/>
        <v>0</v>
      </c>
      <c r="BM72" s="22">
        <f t="shared" si="7"/>
        <v>0</v>
      </c>
      <c r="BN72" s="22">
        <f t="shared" si="58"/>
        <v>0</v>
      </c>
      <c r="BO72" s="22">
        <f t="shared" si="59"/>
        <v>11</v>
      </c>
      <c r="BP72" s="86">
        <f t="shared" si="43"/>
        <v>49</v>
      </c>
    </row>
    <row r="73" spans="1:197" s="2" customFormat="1" ht="18" customHeight="1" x14ac:dyDescent="0.2">
      <c r="A73" s="57" t="s">
        <v>5</v>
      </c>
      <c r="B73" s="65" t="s">
        <v>29</v>
      </c>
      <c r="C73" s="65" t="s">
        <v>55</v>
      </c>
      <c r="D73" s="208" t="s">
        <v>134</v>
      </c>
      <c r="E73" s="6">
        <v>3</v>
      </c>
      <c r="F73" s="212" t="s">
        <v>56</v>
      </c>
      <c r="G73" s="229"/>
      <c r="H73" s="77"/>
      <c r="I73" s="77"/>
      <c r="J73" s="77"/>
      <c r="K73" s="77" t="s">
        <v>7</v>
      </c>
      <c r="L73" s="77" t="s">
        <v>7</v>
      </c>
      <c r="M73" s="77" t="s">
        <v>7</v>
      </c>
      <c r="N73" s="77" t="s">
        <v>7</v>
      </c>
      <c r="O73" s="77" t="s">
        <v>7</v>
      </c>
      <c r="P73" s="77" t="s">
        <v>7</v>
      </c>
      <c r="Q73" s="77" t="s">
        <v>7</v>
      </c>
      <c r="R73" s="77" t="s">
        <v>7</v>
      </c>
      <c r="S73" s="77" t="s">
        <v>7</v>
      </c>
      <c r="T73" s="77" t="s">
        <v>7</v>
      </c>
      <c r="U73" s="77" t="s">
        <v>7</v>
      </c>
      <c r="V73" s="77" t="s">
        <v>7</v>
      </c>
      <c r="W73" s="77" t="s">
        <v>7</v>
      </c>
      <c r="X73" s="77" t="s">
        <v>7</v>
      </c>
      <c r="Y73" s="77" t="s">
        <v>7</v>
      </c>
      <c r="Z73" s="77" t="s">
        <v>7</v>
      </c>
      <c r="AA73" s="77" t="s">
        <v>7</v>
      </c>
      <c r="AB73" s="119" t="s">
        <v>31</v>
      </c>
      <c r="AC73" s="119" t="s">
        <v>31</v>
      </c>
      <c r="AD73" s="91" t="s">
        <v>32</v>
      </c>
      <c r="AE73" s="77" t="s">
        <v>7</v>
      </c>
      <c r="AF73" s="77" t="s">
        <v>7</v>
      </c>
      <c r="AG73" s="77" t="s">
        <v>7</v>
      </c>
      <c r="AH73" s="77" t="s">
        <v>7</v>
      </c>
      <c r="AI73" s="77" t="s">
        <v>7</v>
      </c>
      <c r="AJ73" s="77" t="s">
        <v>7</v>
      </c>
      <c r="AK73" s="77" t="s">
        <v>7</v>
      </c>
      <c r="AL73" s="77" t="s">
        <v>7</v>
      </c>
      <c r="AM73" s="77" t="s">
        <v>7</v>
      </c>
      <c r="AN73" s="77" t="s">
        <v>7</v>
      </c>
      <c r="AO73" s="77" t="s">
        <v>7</v>
      </c>
      <c r="AP73" s="77" t="s">
        <v>7</v>
      </c>
      <c r="AQ73" s="77" t="s">
        <v>7</v>
      </c>
      <c r="AR73" s="77" t="s">
        <v>7</v>
      </c>
      <c r="AS73" s="77" t="s">
        <v>7</v>
      </c>
      <c r="AT73" s="77" t="s">
        <v>7</v>
      </c>
      <c r="AU73" s="77" t="s">
        <v>7</v>
      </c>
      <c r="AV73" s="119" t="s">
        <v>31</v>
      </c>
      <c r="AW73" s="119" t="s">
        <v>31</v>
      </c>
      <c r="AX73" s="91" t="s">
        <v>32</v>
      </c>
      <c r="AY73" s="91" t="s">
        <v>32</v>
      </c>
      <c r="AZ73" s="91" t="s">
        <v>32</v>
      </c>
      <c r="BA73" s="91" t="s">
        <v>32</v>
      </c>
      <c r="BB73" s="91" t="s">
        <v>32</v>
      </c>
      <c r="BC73" s="91" t="s">
        <v>32</v>
      </c>
      <c r="BD73" s="257" t="s">
        <v>32</v>
      </c>
      <c r="BE73" s="91" t="s">
        <v>32</v>
      </c>
      <c r="BF73" s="269" t="s">
        <v>32</v>
      </c>
      <c r="BG73" s="92" t="s">
        <v>32</v>
      </c>
      <c r="BH73" s="4"/>
      <c r="BI73" s="84">
        <f t="shared" si="54"/>
        <v>17</v>
      </c>
      <c r="BJ73" s="22">
        <f t="shared" si="55"/>
        <v>17</v>
      </c>
      <c r="BK73" s="22">
        <f t="shared" si="56"/>
        <v>4</v>
      </c>
      <c r="BL73" s="22">
        <f t="shared" si="57"/>
        <v>0</v>
      </c>
      <c r="BM73" s="22">
        <f t="shared" si="7"/>
        <v>0</v>
      </c>
      <c r="BN73" s="22">
        <f t="shared" si="58"/>
        <v>0</v>
      </c>
      <c r="BO73" s="22">
        <f t="shared" si="59"/>
        <v>11</v>
      </c>
      <c r="BP73" s="86">
        <f t="shared" si="43"/>
        <v>49</v>
      </c>
    </row>
    <row r="74" spans="1:197" s="2" customFormat="1" ht="18" customHeight="1" x14ac:dyDescent="0.2">
      <c r="A74" s="57" t="s">
        <v>5</v>
      </c>
      <c r="B74" s="65" t="s">
        <v>29</v>
      </c>
      <c r="C74" s="65" t="s">
        <v>55</v>
      </c>
      <c r="D74" s="208" t="s">
        <v>41</v>
      </c>
      <c r="E74" s="6">
        <v>1</v>
      </c>
      <c r="F74" s="212" t="s">
        <v>56</v>
      </c>
      <c r="G74" s="229"/>
      <c r="H74" s="77"/>
      <c r="I74" s="77"/>
      <c r="J74" s="77"/>
      <c r="K74" s="77" t="s">
        <v>7</v>
      </c>
      <c r="L74" s="77" t="s">
        <v>7</v>
      </c>
      <c r="M74" s="77" t="s">
        <v>7</v>
      </c>
      <c r="N74" s="77" t="s">
        <v>7</v>
      </c>
      <c r="O74" s="77" t="s">
        <v>7</v>
      </c>
      <c r="P74" s="77" t="s">
        <v>7</v>
      </c>
      <c r="Q74" s="77" t="s">
        <v>7</v>
      </c>
      <c r="R74" s="77" t="s">
        <v>7</v>
      </c>
      <c r="S74" s="77" t="s">
        <v>7</v>
      </c>
      <c r="T74" s="77" t="s">
        <v>7</v>
      </c>
      <c r="U74" s="77" t="s">
        <v>7</v>
      </c>
      <c r="V74" s="77" t="s">
        <v>7</v>
      </c>
      <c r="W74" s="77" t="s">
        <v>7</v>
      </c>
      <c r="X74" s="77" t="s">
        <v>7</v>
      </c>
      <c r="Y74" s="77" t="s">
        <v>7</v>
      </c>
      <c r="Z74" s="77" t="s">
        <v>7</v>
      </c>
      <c r="AA74" s="119" t="s">
        <v>31</v>
      </c>
      <c r="AB74" s="119" t="s">
        <v>31</v>
      </c>
      <c r="AC74" s="91" t="s">
        <v>32</v>
      </c>
      <c r="AD74" s="77" t="s">
        <v>7</v>
      </c>
      <c r="AE74" s="77" t="s">
        <v>7</v>
      </c>
      <c r="AF74" s="77" t="s">
        <v>7</v>
      </c>
      <c r="AG74" s="77" t="s">
        <v>7</v>
      </c>
      <c r="AH74" s="77" t="s">
        <v>7</v>
      </c>
      <c r="AI74" s="77" t="s">
        <v>7</v>
      </c>
      <c r="AJ74" s="77" t="s">
        <v>7</v>
      </c>
      <c r="AK74" s="77" t="s">
        <v>7</v>
      </c>
      <c r="AL74" s="77" t="s">
        <v>7</v>
      </c>
      <c r="AM74" s="77" t="s">
        <v>7</v>
      </c>
      <c r="AN74" s="77" t="s">
        <v>7</v>
      </c>
      <c r="AO74" s="77" t="s">
        <v>7</v>
      </c>
      <c r="AP74" s="77" t="s">
        <v>7</v>
      </c>
      <c r="AQ74" s="77" t="s">
        <v>7</v>
      </c>
      <c r="AR74" s="77" t="s">
        <v>7</v>
      </c>
      <c r="AS74" s="77" t="s">
        <v>7</v>
      </c>
      <c r="AT74" s="119" t="s">
        <v>31</v>
      </c>
      <c r="AU74" s="119" t="s">
        <v>31</v>
      </c>
      <c r="AV74" s="79" t="s">
        <v>34</v>
      </c>
      <c r="AW74" s="79" t="s">
        <v>34</v>
      </c>
      <c r="AX74" s="79" t="s">
        <v>34</v>
      </c>
      <c r="AY74" s="79" t="s">
        <v>34</v>
      </c>
      <c r="AZ74" s="91" t="s">
        <v>32</v>
      </c>
      <c r="BA74" s="91" t="s">
        <v>32</v>
      </c>
      <c r="BB74" s="91" t="s">
        <v>32</v>
      </c>
      <c r="BC74" s="91" t="s">
        <v>32</v>
      </c>
      <c r="BD74" s="257" t="s">
        <v>32</v>
      </c>
      <c r="BE74" s="91" t="s">
        <v>32</v>
      </c>
      <c r="BF74" s="269" t="s">
        <v>32</v>
      </c>
      <c r="BG74" s="92" t="s">
        <v>32</v>
      </c>
      <c r="BI74" s="84">
        <f t="shared" si="54"/>
        <v>16</v>
      </c>
      <c r="BJ74" s="22">
        <f t="shared" si="55"/>
        <v>16</v>
      </c>
      <c r="BK74" s="22">
        <f t="shared" si="56"/>
        <v>4</v>
      </c>
      <c r="BL74" s="22">
        <f t="shared" si="57"/>
        <v>4</v>
      </c>
      <c r="BM74" s="22">
        <f t="shared" si="7"/>
        <v>0</v>
      </c>
      <c r="BN74" s="22">
        <f t="shared" si="58"/>
        <v>0</v>
      </c>
      <c r="BO74" s="22">
        <f t="shared" si="59"/>
        <v>9</v>
      </c>
      <c r="BP74" s="86">
        <f t="shared" si="43"/>
        <v>49</v>
      </c>
    </row>
    <row r="75" spans="1:197" s="273" customFormat="1" ht="18" customHeight="1" x14ac:dyDescent="0.2">
      <c r="A75" s="57" t="s">
        <v>11</v>
      </c>
      <c r="B75" s="65" t="s">
        <v>29</v>
      </c>
      <c r="C75" s="65" t="s">
        <v>55</v>
      </c>
      <c r="D75" s="274" t="s">
        <v>54</v>
      </c>
      <c r="E75" s="30">
        <v>1</v>
      </c>
      <c r="F75" s="212" t="s">
        <v>56</v>
      </c>
      <c r="G75" s="229"/>
      <c r="H75" s="77"/>
      <c r="I75" s="77"/>
      <c r="J75" s="77"/>
      <c r="K75" s="77" t="s">
        <v>7</v>
      </c>
      <c r="L75" s="77" t="s">
        <v>7</v>
      </c>
      <c r="M75" s="77" t="s">
        <v>7</v>
      </c>
      <c r="N75" s="77" t="s">
        <v>7</v>
      </c>
      <c r="O75" s="77" t="s">
        <v>7</v>
      </c>
      <c r="P75" s="77" t="s">
        <v>7</v>
      </c>
      <c r="Q75" s="77" t="s">
        <v>7</v>
      </c>
      <c r="R75" s="77" t="s">
        <v>7</v>
      </c>
      <c r="S75" s="77" t="s">
        <v>7</v>
      </c>
      <c r="T75" s="77" t="s">
        <v>7</v>
      </c>
      <c r="U75" s="77" t="s">
        <v>7</v>
      </c>
      <c r="V75" s="77" t="s">
        <v>7</v>
      </c>
      <c r="W75" s="77" t="s">
        <v>7</v>
      </c>
      <c r="X75" s="77" t="s">
        <v>7</v>
      </c>
      <c r="Y75" s="77" t="s">
        <v>7</v>
      </c>
      <c r="Z75" s="77" t="s">
        <v>7</v>
      </c>
      <c r="AA75" s="77" t="s">
        <v>7</v>
      </c>
      <c r="AB75" s="119" t="s">
        <v>31</v>
      </c>
      <c r="AC75" s="119" t="s">
        <v>31</v>
      </c>
      <c r="AD75" s="91" t="s">
        <v>32</v>
      </c>
      <c r="AE75" s="77" t="s">
        <v>7</v>
      </c>
      <c r="AF75" s="77" t="s">
        <v>7</v>
      </c>
      <c r="AG75" s="77" t="s">
        <v>7</v>
      </c>
      <c r="AH75" s="77" t="s">
        <v>7</v>
      </c>
      <c r="AI75" s="77" t="s">
        <v>7</v>
      </c>
      <c r="AJ75" s="153" t="s">
        <v>58</v>
      </c>
      <c r="AK75" s="153" t="s">
        <v>58</v>
      </c>
      <c r="AL75" s="153" t="s">
        <v>58</v>
      </c>
      <c r="AM75" s="78" t="s">
        <v>7</v>
      </c>
      <c r="AN75" s="78" t="s">
        <v>7</v>
      </c>
      <c r="AO75" s="78" t="s">
        <v>7</v>
      </c>
      <c r="AP75" s="78" t="s">
        <v>7</v>
      </c>
      <c r="AQ75" s="78" t="s">
        <v>7</v>
      </c>
      <c r="AR75" s="78" t="s">
        <v>7</v>
      </c>
      <c r="AS75" s="78" t="s">
        <v>7</v>
      </c>
      <c r="AT75" s="78" t="s">
        <v>7</v>
      </c>
      <c r="AU75" s="78" t="s">
        <v>7</v>
      </c>
      <c r="AV75" s="119" t="s">
        <v>31</v>
      </c>
      <c r="AW75" s="119" t="s">
        <v>31</v>
      </c>
      <c r="AX75" s="91" t="s">
        <v>32</v>
      </c>
      <c r="AY75" s="91" t="s">
        <v>32</v>
      </c>
      <c r="AZ75" s="91" t="s">
        <v>32</v>
      </c>
      <c r="BA75" s="91" t="s">
        <v>32</v>
      </c>
      <c r="BB75" s="91" t="s">
        <v>32</v>
      </c>
      <c r="BC75" s="91" t="s">
        <v>32</v>
      </c>
      <c r="BD75" s="257" t="s">
        <v>32</v>
      </c>
      <c r="BE75" s="91" t="s">
        <v>32</v>
      </c>
      <c r="BF75" s="269" t="s">
        <v>32</v>
      </c>
      <c r="BG75" s="92" t="s">
        <v>32</v>
      </c>
      <c r="BI75" s="84">
        <f t="shared" ref="BI75:BI76" si="68">COUNTIF(G75:AB75,"З")</f>
        <v>17</v>
      </c>
      <c r="BJ75" s="22">
        <f t="shared" ref="BJ75:BJ76" si="69">COUNTIF(AC75:BH75,"З")</f>
        <v>14</v>
      </c>
      <c r="BK75" s="22">
        <f t="shared" ref="BK75:BK76" si="70">COUNTIF(H75:BG75,"С")</f>
        <v>4</v>
      </c>
      <c r="BL75" s="22">
        <f>COUNTIF(H75:BG75,"П")+COUNTIF(H75:BG75,"зпа")</f>
        <v>3</v>
      </c>
      <c r="BM75" s="22">
        <f t="shared" ref="BM75:BM76" si="71">COUNTIF(H75:BG75,"Е")+COUNTIF(F75:BF75,"о")+COUNTIF(F75:BF75,"А")</f>
        <v>0</v>
      </c>
      <c r="BN75" s="22">
        <f t="shared" ref="BN75:BN76" si="72">COUNTIF(H75:BG75,"Д")+COUNTIF(H75:BG75,"ЗД")</f>
        <v>0</v>
      </c>
      <c r="BO75" s="22">
        <f t="shared" ref="BO75:BO76" si="73">COUNTIF(H75:BG75,"К")</f>
        <v>11</v>
      </c>
      <c r="BP75" s="86">
        <f t="shared" ref="BP75:BP76" si="74">SUM(BI75:BO75)</f>
        <v>49</v>
      </c>
      <c r="BQ75" s="315"/>
      <c r="BR75" s="315"/>
      <c r="BS75" s="315"/>
      <c r="BT75" s="315"/>
      <c r="BU75" s="315"/>
      <c r="BV75" s="315"/>
      <c r="BW75" s="315"/>
      <c r="BX75" s="315"/>
      <c r="BY75" s="315"/>
      <c r="BZ75" s="315"/>
      <c r="CA75" s="315"/>
      <c r="CB75" s="315"/>
      <c r="CC75" s="315"/>
      <c r="CD75" s="315"/>
      <c r="CE75" s="315"/>
      <c r="CF75" s="315"/>
      <c r="CG75" s="315"/>
    </row>
    <row r="76" spans="1:197" s="273" customFormat="1" ht="18" customHeight="1" x14ac:dyDescent="0.2">
      <c r="A76" s="57" t="s">
        <v>5</v>
      </c>
      <c r="B76" s="65" t="s">
        <v>29</v>
      </c>
      <c r="C76" s="65" t="s">
        <v>55</v>
      </c>
      <c r="D76" s="307" t="s">
        <v>110</v>
      </c>
      <c r="E76" s="184">
        <v>1</v>
      </c>
      <c r="F76" s="274" t="s">
        <v>56</v>
      </c>
      <c r="G76" s="229"/>
      <c r="H76" s="77"/>
      <c r="I76" s="77"/>
      <c r="J76" s="77"/>
      <c r="K76" s="77" t="s">
        <v>7</v>
      </c>
      <c r="L76" s="77" t="s">
        <v>7</v>
      </c>
      <c r="M76" s="77" t="s">
        <v>7</v>
      </c>
      <c r="N76" s="77" t="s">
        <v>7</v>
      </c>
      <c r="O76" s="77" t="s">
        <v>7</v>
      </c>
      <c r="P76" s="77" t="s">
        <v>7</v>
      </c>
      <c r="Q76" s="77" t="s">
        <v>7</v>
      </c>
      <c r="R76" s="77" t="s">
        <v>7</v>
      </c>
      <c r="S76" s="77" t="s">
        <v>7</v>
      </c>
      <c r="T76" s="77" t="s">
        <v>7</v>
      </c>
      <c r="U76" s="77" t="s">
        <v>7</v>
      </c>
      <c r="V76" s="77" t="s">
        <v>7</v>
      </c>
      <c r="W76" s="77" t="s">
        <v>7</v>
      </c>
      <c r="X76" s="77" t="s">
        <v>7</v>
      </c>
      <c r="Y76" s="77" t="s">
        <v>7</v>
      </c>
      <c r="Z76" s="77" t="s">
        <v>7</v>
      </c>
      <c r="AA76" s="77" t="s">
        <v>7</v>
      </c>
      <c r="AB76" s="119" t="s">
        <v>31</v>
      </c>
      <c r="AC76" s="119" t="s">
        <v>31</v>
      </c>
      <c r="AD76" s="91" t="s">
        <v>32</v>
      </c>
      <c r="AE76" s="77" t="s">
        <v>7</v>
      </c>
      <c r="AF76" s="77" t="s">
        <v>7</v>
      </c>
      <c r="AG76" s="77" t="s">
        <v>7</v>
      </c>
      <c r="AH76" s="77" t="s">
        <v>7</v>
      </c>
      <c r="AI76" s="77" t="s">
        <v>7</v>
      </c>
      <c r="AJ76" s="77" t="s">
        <v>7</v>
      </c>
      <c r="AK76" s="77" t="s">
        <v>7</v>
      </c>
      <c r="AL76" s="77" t="s">
        <v>7</v>
      </c>
      <c r="AM76" s="77" t="s">
        <v>7</v>
      </c>
      <c r="AN76" s="77" t="s">
        <v>7</v>
      </c>
      <c r="AO76" s="77" t="s">
        <v>7</v>
      </c>
      <c r="AP76" s="77" t="s">
        <v>7</v>
      </c>
      <c r="AQ76" s="77" t="s">
        <v>7</v>
      </c>
      <c r="AR76" s="77" t="s">
        <v>7</v>
      </c>
      <c r="AS76" s="77" t="s">
        <v>7</v>
      </c>
      <c r="AT76" s="77" t="s">
        <v>7</v>
      </c>
      <c r="AU76" s="77" t="s">
        <v>7</v>
      </c>
      <c r="AV76" s="119" t="s">
        <v>31</v>
      </c>
      <c r="AW76" s="119" t="s">
        <v>31</v>
      </c>
      <c r="AX76" s="79" t="s">
        <v>34</v>
      </c>
      <c r="AY76" s="79" t="s">
        <v>34</v>
      </c>
      <c r="AZ76" s="91" t="s">
        <v>32</v>
      </c>
      <c r="BA76" s="91" t="s">
        <v>32</v>
      </c>
      <c r="BB76" s="91" t="s">
        <v>32</v>
      </c>
      <c r="BC76" s="91" t="s">
        <v>32</v>
      </c>
      <c r="BD76" s="257" t="s">
        <v>32</v>
      </c>
      <c r="BE76" s="91" t="s">
        <v>32</v>
      </c>
      <c r="BF76" s="269" t="s">
        <v>32</v>
      </c>
      <c r="BG76" s="92" t="s">
        <v>32</v>
      </c>
      <c r="BI76" s="84">
        <f t="shared" si="68"/>
        <v>17</v>
      </c>
      <c r="BJ76" s="22">
        <f t="shared" si="69"/>
        <v>17</v>
      </c>
      <c r="BK76" s="22">
        <f t="shared" si="70"/>
        <v>4</v>
      </c>
      <c r="BL76" s="22">
        <f t="shared" ref="BL76" si="75">COUNTIF(H76:BG76,"П")</f>
        <v>2</v>
      </c>
      <c r="BM76" s="22">
        <f t="shared" si="71"/>
        <v>0</v>
      </c>
      <c r="BN76" s="22">
        <f t="shared" si="72"/>
        <v>0</v>
      </c>
      <c r="BO76" s="22">
        <f t="shared" si="73"/>
        <v>9</v>
      </c>
      <c r="BP76" s="86">
        <f t="shared" si="74"/>
        <v>49</v>
      </c>
    </row>
    <row r="77" spans="1:197" s="2" customFormat="1" ht="18" customHeight="1" x14ac:dyDescent="0.2">
      <c r="A77" s="57" t="s">
        <v>7</v>
      </c>
      <c r="B77" s="65" t="s">
        <v>29</v>
      </c>
      <c r="C77" s="65" t="s">
        <v>55</v>
      </c>
      <c r="D77" s="274" t="s">
        <v>163</v>
      </c>
      <c r="E77" s="30">
        <v>2</v>
      </c>
      <c r="F77" s="274" t="s">
        <v>56</v>
      </c>
      <c r="G77" s="229"/>
      <c r="H77" s="77"/>
      <c r="I77" s="77"/>
      <c r="J77" s="77"/>
      <c r="K77" s="77" t="s">
        <v>7</v>
      </c>
      <c r="L77" s="77" t="s">
        <v>7</v>
      </c>
      <c r="M77" s="77" t="s">
        <v>7</v>
      </c>
      <c r="N77" s="77" t="s">
        <v>7</v>
      </c>
      <c r="O77" s="77" t="s">
        <v>7</v>
      </c>
      <c r="P77" s="77" t="s">
        <v>7</v>
      </c>
      <c r="Q77" s="77" t="s">
        <v>7</v>
      </c>
      <c r="R77" s="77" t="s">
        <v>7</v>
      </c>
      <c r="S77" s="77" t="s">
        <v>7</v>
      </c>
      <c r="T77" s="77" t="s">
        <v>7</v>
      </c>
      <c r="U77" s="77" t="s">
        <v>7</v>
      </c>
      <c r="V77" s="77" t="s">
        <v>7</v>
      </c>
      <c r="W77" s="77" t="s">
        <v>7</v>
      </c>
      <c r="X77" s="77" t="s">
        <v>7</v>
      </c>
      <c r="Y77" s="77" t="s">
        <v>7</v>
      </c>
      <c r="Z77" s="77" t="s">
        <v>7</v>
      </c>
      <c r="AA77" s="77" t="s">
        <v>7</v>
      </c>
      <c r="AB77" s="119" t="s">
        <v>31</v>
      </c>
      <c r="AC77" s="119" t="s">
        <v>31</v>
      </c>
      <c r="AD77" s="91" t="s">
        <v>32</v>
      </c>
      <c r="AE77" s="77" t="s">
        <v>7</v>
      </c>
      <c r="AF77" s="77" t="s">
        <v>7</v>
      </c>
      <c r="AG77" s="77" t="s">
        <v>7</v>
      </c>
      <c r="AH77" s="77" t="s">
        <v>7</v>
      </c>
      <c r="AI77" s="77" t="s">
        <v>7</v>
      </c>
      <c r="AJ77" s="77" t="s">
        <v>7</v>
      </c>
      <c r="AK77" s="77" t="s">
        <v>7</v>
      </c>
      <c r="AL77" s="77" t="s">
        <v>7</v>
      </c>
      <c r="AM77" s="77" t="s">
        <v>7</v>
      </c>
      <c r="AN77" s="77" t="s">
        <v>7</v>
      </c>
      <c r="AO77" s="77" t="s">
        <v>7</v>
      </c>
      <c r="AP77" s="77" t="s">
        <v>7</v>
      </c>
      <c r="AQ77" s="77" t="s">
        <v>7</v>
      </c>
      <c r="AR77" s="77" t="s">
        <v>7</v>
      </c>
      <c r="AS77" s="77" t="s">
        <v>7</v>
      </c>
      <c r="AT77" s="77" t="s">
        <v>7</v>
      </c>
      <c r="AU77" s="77" t="s">
        <v>7</v>
      </c>
      <c r="AV77" s="119" t="s">
        <v>31</v>
      </c>
      <c r="AW77" s="119" t="s">
        <v>31</v>
      </c>
      <c r="AX77" s="136" t="s">
        <v>32</v>
      </c>
      <c r="AY77" s="136" t="s">
        <v>32</v>
      </c>
      <c r="AZ77" s="136" t="s">
        <v>32</v>
      </c>
      <c r="BA77" s="136" t="s">
        <v>32</v>
      </c>
      <c r="BB77" s="136" t="s">
        <v>32</v>
      </c>
      <c r="BC77" s="136" t="s">
        <v>32</v>
      </c>
      <c r="BD77" s="256" t="s">
        <v>32</v>
      </c>
      <c r="BE77" s="136" t="s">
        <v>32</v>
      </c>
      <c r="BF77" s="270" t="s">
        <v>32</v>
      </c>
      <c r="BG77" s="137" t="s">
        <v>32</v>
      </c>
      <c r="BI77" s="84">
        <f t="shared" si="54"/>
        <v>17</v>
      </c>
      <c r="BJ77" s="22">
        <f t="shared" si="55"/>
        <v>17</v>
      </c>
      <c r="BK77" s="22">
        <f t="shared" si="56"/>
        <v>4</v>
      </c>
      <c r="BL77" s="22">
        <f t="shared" si="57"/>
        <v>0</v>
      </c>
      <c r="BM77" s="22">
        <f t="shared" si="7"/>
        <v>0</v>
      </c>
      <c r="BN77" s="22">
        <f t="shared" si="58"/>
        <v>0</v>
      </c>
      <c r="BO77" s="22">
        <f t="shared" si="59"/>
        <v>11</v>
      </c>
      <c r="BP77" s="86">
        <f t="shared" si="43"/>
        <v>49</v>
      </c>
    </row>
    <row r="78" spans="1:197" s="2" customFormat="1" ht="18" customHeight="1" x14ac:dyDescent="0.2">
      <c r="A78" s="57" t="s">
        <v>7</v>
      </c>
      <c r="B78" s="65" t="s">
        <v>29</v>
      </c>
      <c r="C78" s="65" t="s">
        <v>55</v>
      </c>
      <c r="D78" s="212" t="s">
        <v>45</v>
      </c>
      <c r="E78" s="30">
        <v>1</v>
      </c>
      <c r="F78" s="274" t="s">
        <v>56</v>
      </c>
      <c r="G78" s="229"/>
      <c r="H78" s="77"/>
      <c r="I78" s="77"/>
      <c r="J78" s="77"/>
      <c r="K78" s="77" t="s">
        <v>7</v>
      </c>
      <c r="L78" s="77" t="s">
        <v>7</v>
      </c>
      <c r="M78" s="77" t="s">
        <v>7</v>
      </c>
      <c r="N78" s="77" t="s">
        <v>7</v>
      </c>
      <c r="O78" s="77" t="s">
        <v>7</v>
      </c>
      <c r="P78" s="77" t="s">
        <v>7</v>
      </c>
      <c r="Q78" s="77" t="s">
        <v>7</v>
      </c>
      <c r="R78" s="77" t="s">
        <v>7</v>
      </c>
      <c r="S78" s="77" t="s">
        <v>7</v>
      </c>
      <c r="T78" s="77" t="s">
        <v>7</v>
      </c>
      <c r="U78" s="77" t="s">
        <v>7</v>
      </c>
      <c r="V78" s="77" t="s">
        <v>7</v>
      </c>
      <c r="W78" s="77" t="s">
        <v>7</v>
      </c>
      <c r="X78" s="77" t="s">
        <v>7</v>
      </c>
      <c r="Y78" s="77" t="s">
        <v>7</v>
      </c>
      <c r="Z78" s="77" t="s">
        <v>7</v>
      </c>
      <c r="AA78" s="119" t="s">
        <v>31</v>
      </c>
      <c r="AB78" s="119" t="s">
        <v>31</v>
      </c>
      <c r="AC78" s="91" t="s">
        <v>32</v>
      </c>
      <c r="AD78" s="77" t="s">
        <v>7</v>
      </c>
      <c r="AE78" s="77" t="s">
        <v>7</v>
      </c>
      <c r="AF78" s="77" t="s">
        <v>7</v>
      </c>
      <c r="AG78" s="77" t="s">
        <v>7</v>
      </c>
      <c r="AH78" s="77" t="s">
        <v>7</v>
      </c>
      <c r="AI78" s="77" t="s">
        <v>7</v>
      </c>
      <c r="AJ78" s="77" t="s">
        <v>7</v>
      </c>
      <c r="AK78" s="77" t="s">
        <v>7</v>
      </c>
      <c r="AL78" s="77" t="s">
        <v>7</v>
      </c>
      <c r="AM78" s="77" t="s">
        <v>7</v>
      </c>
      <c r="AN78" s="77" t="s">
        <v>7</v>
      </c>
      <c r="AO78" s="77" t="s">
        <v>7</v>
      </c>
      <c r="AP78" s="119" t="s">
        <v>31</v>
      </c>
      <c r="AQ78" s="119" t="s">
        <v>31</v>
      </c>
      <c r="AR78" s="79" t="s">
        <v>34</v>
      </c>
      <c r="AS78" s="79" t="s">
        <v>34</v>
      </c>
      <c r="AT78" s="79" t="s">
        <v>34</v>
      </c>
      <c r="AU78" s="79" t="s">
        <v>34</v>
      </c>
      <c r="AV78" s="79" t="s">
        <v>34</v>
      </c>
      <c r="AW78" s="79" t="s">
        <v>34</v>
      </c>
      <c r="AX78" s="79" t="s">
        <v>34</v>
      </c>
      <c r="AY78" s="79" t="s">
        <v>34</v>
      </c>
      <c r="AZ78" s="136" t="s">
        <v>32</v>
      </c>
      <c r="BA78" s="136" t="s">
        <v>32</v>
      </c>
      <c r="BB78" s="136" t="s">
        <v>32</v>
      </c>
      <c r="BC78" s="136" t="s">
        <v>32</v>
      </c>
      <c r="BD78" s="256" t="s">
        <v>32</v>
      </c>
      <c r="BE78" s="136" t="s">
        <v>32</v>
      </c>
      <c r="BF78" s="270" t="s">
        <v>32</v>
      </c>
      <c r="BG78" s="137" t="s">
        <v>32</v>
      </c>
      <c r="BI78" s="84">
        <f t="shared" si="54"/>
        <v>16</v>
      </c>
      <c r="BJ78" s="22">
        <f t="shared" si="55"/>
        <v>12</v>
      </c>
      <c r="BK78" s="22">
        <f t="shared" si="56"/>
        <v>4</v>
      </c>
      <c r="BL78" s="22">
        <f t="shared" si="57"/>
        <v>8</v>
      </c>
      <c r="BM78" s="22">
        <f t="shared" si="7"/>
        <v>0</v>
      </c>
      <c r="BN78" s="22">
        <f t="shared" si="58"/>
        <v>0</v>
      </c>
      <c r="BO78" s="22">
        <f t="shared" si="59"/>
        <v>9</v>
      </c>
      <c r="BP78" s="86">
        <f t="shared" si="43"/>
        <v>49</v>
      </c>
    </row>
    <row r="79" spans="1:197" s="64" customFormat="1" ht="18" customHeight="1" x14ac:dyDescent="0.2">
      <c r="A79" s="57" t="s">
        <v>7</v>
      </c>
      <c r="B79" s="65" t="s">
        <v>29</v>
      </c>
      <c r="C79" s="65" t="s">
        <v>55</v>
      </c>
      <c r="D79" s="212" t="s">
        <v>162</v>
      </c>
      <c r="E79" s="63">
        <v>2</v>
      </c>
      <c r="F79" s="274" t="s">
        <v>56</v>
      </c>
      <c r="G79" s="229"/>
      <c r="H79" s="77"/>
      <c r="I79" s="77"/>
      <c r="J79" s="77"/>
      <c r="K79" s="77" t="s">
        <v>7</v>
      </c>
      <c r="L79" s="77" t="s">
        <v>7</v>
      </c>
      <c r="M79" s="77" t="s">
        <v>7</v>
      </c>
      <c r="N79" s="77" t="s">
        <v>7</v>
      </c>
      <c r="O79" s="77" t="s">
        <v>7</v>
      </c>
      <c r="P79" s="77" t="s">
        <v>7</v>
      </c>
      <c r="Q79" s="77" t="s">
        <v>7</v>
      </c>
      <c r="R79" s="77" t="s">
        <v>7</v>
      </c>
      <c r="S79" s="77" t="s">
        <v>7</v>
      </c>
      <c r="T79" s="77" t="s">
        <v>7</v>
      </c>
      <c r="U79" s="77" t="s">
        <v>7</v>
      </c>
      <c r="V79" s="77" t="s">
        <v>7</v>
      </c>
      <c r="W79" s="77" t="s">
        <v>7</v>
      </c>
      <c r="X79" s="77" t="s">
        <v>7</v>
      </c>
      <c r="Y79" s="77" t="s">
        <v>7</v>
      </c>
      <c r="Z79" s="77" t="s">
        <v>7</v>
      </c>
      <c r="AA79" s="119" t="s">
        <v>31</v>
      </c>
      <c r="AB79" s="119" t="s">
        <v>31</v>
      </c>
      <c r="AC79" s="119" t="s">
        <v>31</v>
      </c>
      <c r="AD79" s="91" t="s">
        <v>32</v>
      </c>
      <c r="AE79" s="78" t="s">
        <v>7</v>
      </c>
      <c r="AF79" s="78" t="s">
        <v>7</v>
      </c>
      <c r="AG79" s="78" t="s">
        <v>7</v>
      </c>
      <c r="AH79" s="78" t="s">
        <v>7</v>
      </c>
      <c r="AI79" s="78" t="s">
        <v>7</v>
      </c>
      <c r="AJ79" s="78" t="s">
        <v>7</v>
      </c>
      <c r="AK79" s="78" t="s">
        <v>7</v>
      </c>
      <c r="AL79" s="78" t="s">
        <v>7</v>
      </c>
      <c r="AM79" s="78" t="s">
        <v>7</v>
      </c>
      <c r="AN79" s="78" t="s">
        <v>7</v>
      </c>
      <c r="AO79" s="78" t="s">
        <v>7</v>
      </c>
      <c r="AP79" s="78" t="s">
        <v>7</v>
      </c>
      <c r="AQ79" s="119" t="s">
        <v>31</v>
      </c>
      <c r="AR79" s="79" t="s">
        <v>34</v>
      </c>
      <c r="AS79" s="79" t="s">
        <v>34</v>
      </c>
      <c r="AT79" s="79" t="s">
        <v>34</v>
      </c>
      <c r="AU79" s="79" t="s">
        <v>34</v>
      </c>
      <c r="AV79" s="79" t="s">
        <v>34</v>
      </c>
      <c r="AW79" s="79" t="s">
        <v>34</v>
      </c>
      <c r="AX79" s="91" t="s">
        <v>32</v>
      </c>
      <c r="AY79" s="91" t="s">
        <v>32</v>
      </c>
      <c r="AZ79" s="91" t="s">
        <v>32</v>
      </c>
      <c r="BA79" s="174" t="s">
        <v>32</v>
      </c>
      <c r="BB79" s="91" t="s">
        <v>32</v>
      </c>
      <c r="BC79" s="91" t="s">
        <v>32</v>
      </c>
      <c r="BD79" s="257" t="s">
        <v>32</v>
      </c>
      <c r="BE79" s="91" t="s">
        <v>32</v>
      </c>
      <c r="BF79" s="269" t="s">
        <v>32</v>
      </c>
      <c r="BG79" s="92" t="s">
        <v>32</v>
      </c>
      <c r="BI79" s="84">
        <f t="shared" si="54"/>
        <v>16</v>
      </c>
      <c r="BJ79" s="22">
        <f t="shared" si="55"/>
        <v>12</v>
      </c>
      <c r="BK79" s="22">
        <f t="shared" si="56"/>
        <v>4</v>
      </c>
      <c r="BL79" s="22">
        <f t="shared" si="57"/>
        <v>6</v>
      </c>
      <c r="BM79" s="22">
        <f t="shared" si="7"/>
        <v>0</v>
      </c>
      <c r="BN79" s="22">
        <f t="shared" si="58"/>
        <v>0</v>
      </c>
      <c r="BO79" s="22">
        <f t="shared" si="59"/>
        <v>11</v>
      </c>
      <c r="BP79" s="86">
        <f t="shared" si="43"/>
        <v>49</v>
      </c>
    </row>
    <row r="80" spans="1:197" s="2" customFormat="1" ht="27.75" customHeight="1" x14ac:dyDescent="0.2">
      <c r="A80" s="57" t="s">
        <v>9</v>
      </c>
      <c r="B80" s="65" t="s">
        <v>29</v>
      </c>
      <c r="C80" s="65" t="s">
        <v>55</v>
      </c>
      <c r="D80" s="307" t="s">
        <v>164</v>
      </c>
      <c r="E80" s="184">
        <v>12</v>
      </c>
      <c r="F80" s="274" t="s">
        <v>56</v>
      </c>
      <c r="G80" s="229"/>
      <c r="H80" s="77"/>
      <c r="I80" s="77"/>
      <c r="J80" s="77"/>
      <c r="K80" s="77" t="s">
        <v>7</v>
      </c>
      <c r="L80" s="77" t="s">
        <v>7</v>
      </c>
      <c r="M80" s="77" t="s">
        <v>7</v>
      </c>
      <c r="N80" s="77" t="s">
        <v>7</v>
      </c>
      <c r="O80" s="77" t="s">
        <v>7</v>
      </c>
      <c r="P80" s="77" t="s">
        <v>7</v>
      </c>
      <c r="Q80" s="77" t="s">
        <v>7</v>
      </c>
      <c r="R80" s="77" t="s">
        <v>7</v>
      </c>
      <c r="S80" s="77" t="s">
        <v>7</v>
      </c>
      <c r="T80" s="77" t="s">
        <v>7</v>
      </c>
      <c r="U80" s="77" t="s">
        <v>7</v>
      </c>
      <c r="V80" s="77" t="s">
        <v>7</v>
      </c>
      <c r="W80" s="77" t="s">
        <v>7</v>
      </c>
      <c r="X80" s="77" t="s">
        <v>7</v>
      </c>
      <c r="Y80" s="77" t="s">
        <v>7</v>
      </c>
      <c r="Z80" s="77" t="s">
        <v>7</v>
      </c>
      <c r="AA80" s="77" t="s">
        <v>7</v>
      </c>
      <c r="AB80" s="119" t="s">
        <v>31</v>
      </c>
      <c r="AC80" s="119" t="s">
        <v>31</v>
      </c>
      <c r="AD80" s="91" t="s">
        <v>32</v>
      </c>
      <c r="AE80" s="77" t="s">
        <v>7</v>
      </c>
      <c r="AF80" s="77" t="s">
        <v>7</v>
      </c>
      <c r="AG80" s="77" t="s">
        <v>7</v>
      </c>
      <c r="AH80" s="77" t="s">
        <v>7</v>
      </c>
      <c r="AI80" s="77" t="s">
        <v>7</v>
      </c>
      <c r="AJ80" s="77" t="s">
        <v>7</v>
      </c>
      <c r="AK80" s="77" t="s">
        <v>7</v>
      </c>
      <c r="AL80" s="77" t="s">
        <v>7</v>
      </c>
      <c r="AM80" s="77" t="s">
        <v>7</v>
      </c>
      <c r="AN80" s="77" t="s">
        <v>7</v>
      </c>
      <c r="AO80" s="77" t="s">
        <v>7</v>
      </c>
      <c r="AP80" s="77" t="s">
        <v>7</v>
      </c>
      <c r="AQ80" s="77" t="s">
        <v>7</v>
      </c>
      <c r="AR80" s="77" t="s">
        <v>7</v>
      </c>
      <c r="AS80" s="77" t="s">
        <v>7</v>
      </c>
      <c r="AT80" s="77" t="s">
        <v>7</v>
      </c>
      <c r="AU80" s="77" t="s">
        <v>7</v>
      </c>
      <c r="AV80" s="119" t="s">
        <v>31</v>
      </c>
      <c r="AW80" s="119" t="s">
        <v>31</v>
      </c>
      <c r="AX80" s="91" t="s">
        <v>32</v>
      </c>
      <c r="AY80" s="91" t="s">
        <v>32</v>
      </c>
      <c r="AZ80" s="91" t="s">
        <v>32</v>
      </c>
      <c r="BA80" s="91" t="s">
        <v>32</v>
      </c>
      <c r="BB80" s="91" t="s">
        <v>32</v>
      </c>
      <c r="BC80" s="91" t="s">
        <v>32</v>
      </c>
      <c r="BD80" s="257" t="s">
        <v>32</v>
      </c>
      <c r="BE80" s="91" t="s">
        <v>32</v>
      </c>
      <c r="BF80" s="269" t="s">
        <v>32</v>
      </c>
      <c r="BG80" s="92" t="s">
        <v>32</v>
      </c>
      <c r="BI80" s="84">
        <f t="shared" si="54"/>
        <v>17</v>
      </c>
      <c r="BJ80" s="22">
        <f t="shared" si="55"/>
        <v>17</v>
      </c>
      <c r="BK80" s="22">
        <f t="shared" si="56"/>
        <v>4</v>
      </c>
      <c r="BL80" s="22">
        <f t="shared" si="57"/>
        <v>0</v>
      </c>
      <c r="BM80" s="22">
        <f t="shared" si="7"/>
        <v>0</v>
      </c>
      <c r="BN80" s="22">
        <f t="shared" si="58"/>
        <v>0</v>
      </c>
      <c r="BO80" s="22">
        <f t="shared" si="59"/>
        <v>11</v>
      </c>
      <c r="BP80" s="86">
        <f t="shared" si="43"/>
        <v>49</v>
      </c>
    </row>
    <row r="81" spans="1:85" s="2" customFormat="1" ht="18" customHeight="1" x14ac:dyDescent="0.2">
      <c r="A81" s="57" t="s">
        <v>37</v>
      </c>
      <c r="B81" s="65" t="s">
        <v>29</v>
      </c>
      <c r="C81" s="65" t="s">
        <v>55</v>
      </c>
      <c r="D81" s="275" t="s">
        <v>138</v>
      </c>
      <c r="E81" s="184">
        <v>1</v>
      </c>
      <c r="F81" s="212" t="s">
        <v>56</v>
      </c>
      <c r="G81" s="229"/>
      <c r="H81" s="77"/>
      <c r="I81" s="77"/>
      <c r="J81" s="77"/>
      <c r="K81" s="77" t="s">
        <v>7</v>
      </c>
      <c r="L81" s="77" t="s">
        <v>7</v>
      </c>
      <c r="M81" s="77" t="s">
        <v>7</v>
      </c>
      <c r="N81" s="77" t="s">
        <v>7</v>
      </c>
      <c r="O81" s="77" t="s">
        <v>7</v>
      </c>
      <c r="P81" s="77" t="s">
        <v>7</v>
      </c>
      <c r="Q81" s="77" t="s">
        <v>7</v>
      </c>
      <c r="R81" s="77" t="s">
        <v>7</v>
      </c>
      <c r="S81" s="77" t="s">
        <v>7</v>
      </c>
      <c r="T81" s="77" t="s">
        <v>7</v>
      </c>
      <c r="U81" s="77" t="s">
        <v>7</v>
      </c>
      <c r="V81" s="77" t="s">
        <v>7</v>
      </c>
      <c r="W81" s="77" t="s">
        <v>7</v>
      </c>
      <c r="X81" s="77" t="s">
        <v>7</v>
      </c>
      <c r="Y81" s="77" t="s">
        <v>7</v>
      </c>
      <c r="Z81" s="77" t="s">
        <v>7</v>
      </c>
      <c r="AA81" s="77" t="s">
        <v>7</v>
      </c>
      <c r="AB81" s="119" t="s">
        <v>31</v>
      </c>
      <c r="AC81" s="119" t="s">
        <v>31</v>
      </c>
      <c r="AD81" s="91" t="s">
        <v>32</v>
      </c>
      <c r="AE81" s="77" t="s">
        <v>7</v>
      </c>
      <c r="AF81" s="77" t="s">
        <v>7</v>
      </c>
      <c r="AG81" s="77" t="s">
        <v>7</v>
      </c>
      <c r="AH81" s="77" t="s">
        <v>7</v>
      </c>
      <c r="AI81" s="77" t="s">
        <v>7</v>
      </c>
      <c r="AJ81" s="77" t="s">
        <v>7</v>
      </c>
      <c r="AK81" s="77" t="s">
        <v>7</v>
      </c>
      <c r="AL81" s="77" t="s">
        <v>7</v>
      </c>
      <c r="AM81" s="77" t="s">
        <v>7</v>
      </c>
      <c r="AN81" s="77" t="s">
        <v>7</v>
      </c>
      <c r="AO81" s="77" t="s">
        <v>7</v>
      </c>
      <c r="AP81" s="77" t="s">
        <v>7</v>
      </c>
      <c r="AQ81" s="77" t="s">
        <v>7</v>
      </c>
      <c r="AR81" s="77" t="s">
        <v>7</v>
      </c>
      <c r="AS81" s="77" t="s">
        <v>7</v>
      </c>
      <c r="AT81" s="77" t="s">
        <v>7</v>
      </c>
      <c r="AU81" s="77" t="s">
        <v>7</v>
      </c>
      <c r="AV81" s="119" t="s">
        <v>31</v>
      </c>
      <c r="AW81" s="119" t="s">
        <v>31</v>
      </c>
      <c r="AX81" s="91" t="s">
        <v>32</v>
      </c>
      <c r="AY81" s="91" t="s">
        <v>32</v>
      </c>
      <c r="AZ81" s="91" t="s">
        <v>32</v>
      </c>
      <c r="BA81" s="91" t="s">
        <v>32</v>
      </c>
      <c r="BB81" s="91" t="s">
        <v>32</v>
      </c>
      <c r="BC81" s="91" t="s">
        <v>32</v>
      </c>
      <c r="BD81" s="257" t="s">
        <v>32</v>
      </c>
      <c r="BE81" s="91" t="s">
        <v>32</v>
      </c>
      <c r="BF81" s="269" t="s">
        <v>32</v>
      </c>
      <c r="BG81" s="92" t="s">
        <v>32</v>
      </c>
      <c r="BH81" s="36"/>
      <c r="BI81" s="84">
        <f t="shared" si="54"/>
        <v>17</v>
      </c>
      <c r="BJ81" s="22">
        <f t="shared" si="55"/>
        <v>17</v>
      </c>
      <c r="BK81" s="22">
        <f t="shared" si="56"/>
        <v>4</v>
      </c>
      <c r="BL81" s="22">
        <f t="shared" si="57"/>
        <v>0</v>
      </c>
      <c r="BM81" s="22">
        <f t="shared" si="7"/>
        <v>0</v>
      </c>
      <c r="BN81" s="22">
        <f t="shared" si="58"/>
        <v>0</v>
      </c>
      <c r="BO81" s="22">
        <f t="shared" si="59"/>
        <v>11</v>
      </c>
      <c r="BP81" s="86">
        <f t="shared" si="43"/>
        <v>49</v>
      </c>
    </row>
    <row r="82" spans="1:85" s="199" customFormat="1" ht="18" customHeight="1" x14ac:dyDescent="0.2">
      <c r="A82" s="57" t="s">
        <v>28</v>
      </c>
      <c r="B82" s="65" t="s">
        <v>29</v>
      </c>
      <c r="C82" s="65" t="s">
        <v>55</v>
      </c>
      <c r="D82" s="212" t="s">
        <v>132</v>
      </c>
      <c r="E82" s="184"/>
      <c r="F82" s="274" t="s">
        <v>57</v>
      </c>
      <c r="G82" s="229"/>
      <c r="H82" s="170" t="s">
        <v>34</v>
      </c>
      <c r="I82" s="170" t="s">
        <v>34</v>
      </c>
      <c r="J82" s="170" t="s">
        <v>34</v>
      </c>
      <c r="K82" s="170" t="s">
        <v>34</v>
      </c>
      <c r="L82" s="170" t="s">
        <v>34</v>
      </c>
      <c r="M82" s="170" t="s">
        <v>34</v>
      </c>
      <c r="N82" s="170" t="s">
        <v>34</v>
      </c>
      <c r="O82" s="170" t="s">
        <v>34</v>
      </c>
      <c r="P82" s="170" t="s">
        <v>34</v>
      </c>
      <c r="Q82" s="170" t="s">
        <v>34</v>
      </c>
      <c r="R82" s="77" t="s">
        <v>53</v>
      </c>
      <c r="S82" s="77" t="s">
        <v>53</v>
      </c>
      <c r="T82" s="77" t="s">
        <v>53</v>
      </c>
      <c r="U82" s="77" t="s">
        <v>53</v>
      </c>
      <c r="V82" s="77" t="s">
        <v>53</v>
      </c>
      <c r="W82" s="77" t="s">
        <v>53</v>
      </c>
      <c r="X82" s="77" t="s">
        <v>53</v>
      </c>
      <c r="Y82" s="77" t="s">
        <v>53</v>
      </c>
      <c r="Z82" s="77" t="s">
        <v>53</v>
      </c>
      <c r="AA82" s="77"/>
      <c r="AB82" s="77"/>
      <c r="AC82" s="89" t="s">
        <v>50</v>
      </c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152"/>
      <c r="BG82" s="83"/>
      <c r="BH82" s="111"/>
      <c r="BI82" s="84">
        <f t="shared" si="54"/>
        <v>0</v>
      </c>
      <c r="BJ82" s="22">
        <f t="shared" si="55"/>
        <v>0</v>
      </c>
      <c r="BK82" s="22">
        <f t="shared" si="56"/>
        <v>0</v>
      </c>
      <c r="BL82" s="22">
        <f t="shared" si="57"/>
        <v>10</v>
      </c>
      <c r="BM82" s="22">
        <f t="shared" si="7"/>
        <v>0</v>
      </c>
      <c r="BN82" s="22">
        <f t="shared" si="58"/>
        <v>10</v>
      </c>
      <c r="BO82" s="22">
        <f t="shared" si="59"/>
        <v>0</v>
      </c>
      <c r="BP82" s="86">
        <f t="shared" si="43"/>
        <v>20</v>
      </c>
    </row>
    <row r="83" spans="1:85" s="2" customFormat="1" ht="18" customHeight="1" x14ac:dyDescent="0.2">
      <c r="A83" s="57" t="s">
        <v>5</v>
      </c>
      <c r="B83" s="65" t="s">
        <v>29</v>
      </c>
      <c r="C83" s="65" t="s">
        <v>55</v>
      </c>
      <c r="D83" s="208" t="s">
        <v>122</v>
      </c>
      <c r="E83" s="6"/>
      <c r="F83" s="212" t="s">
        <v>57</v>
      </c>
      <c r="G83" s="229"/>
      <c r="H83" s="170" t="s">
        <v>34</v>
      </c>
      <c r="I83" s="170" t="s">
        <v>34</v>
      </c>
      <c r="J83" s="170" t="s">
        <v>34</v>
      </c>
      <c r="K83" s="170" t="s">
        <v>34</v>
      </c>
      <c r="L83" s="170" t="s">
        <v>34</v>
      </c>
      <c r="M83" s="170" t="s">
        <v>34</v>
      </c>
      <c r="N83" s="170" t="s">
        <v>34</v>
      </c>
      <c r="O83" s="170" t="s">
        <v>34</v>
      </c>
      <c r="P83" s="170" t="s">
        <v>34</v>
      </c>
      <c r="Q83" s="170" t="s">
        <v>34</v>
      </c>
      <c r="R83" s="170" t="s">
        <v>34</v>
      </c>
      <c r="S83" s="170" t="s">
        <v>34</v>
      </c>
      <c r="T83" s="170" t="s">
        <v>34</v>
      </c>
      <c r="U83" s="170" t="s">
        <v>34</v>
      </c>
      <c r="V83" s="77" t="s">
        <v>53</v>
      </c>
      <c r="W83" s="77" t="s">
        <v>53</v>
      </c>
      <c r="X83" s="77" t="s">
        <v>53</v>
      </c>
      <c r="Y83" s="77" t="s">
        <v>53</v>
      </c>
      <c r="Z83" s="77" t="s">
        <v>53</v>
      </c>
      <c r="AA83" s="77"/>
      <c r="AB83" s="77"/>
      <c r="AC83" s="89" t="s">
        <v>50</v>
      </c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152"/>
      <c r="BG83" s="83"/>
      <c r="BH83" s="4"/>
      <c r="BI83" s="84">
        <f t="shared" si="54"/>
        <v>0</v>
      </c>
      <c r="BJ83" s="22">
        <f t="shared" si="55"/>
        <v>0</v>
      </c>
      <c r="BK83" s="22">
        <f t="shared" si="56"/>
        <v>0</v>
      </c>
      <c r="BL83" s="22">
        <f t="shared" si="57"/>
        <v>14</v>
      </c>
      <c r="BM83" s="22">
        <f t="shared" si="7"/>
        <v>0</v>
      </c>
      <c r="BN83" s="22">
        <f t="shared" si="58"/>
        <v>6</v>
      </c>
      <c r="BO83" s="22">
        <f t="shared" si="59"/>
        <v>0</v>
      </c>
      <c r="BP83" s="86">
        <f t="shared" si="43"/>
        <v>20</v>
      </c>
    </row>
    <row r="84" spans="1:85" s="2" customFormat="1" ht="18" customHeight="1" x14ac:dyDescent="0.2">
      <c r="A84" s="57" t="s">
        <v>5</v>
      </c>
      <c r="B84" s="65" t="s">
        <v>29</v>
      </c>
      <c r="C84" s="65" t="s">
        <v>55</v>
      </c>
      <c r="D84" s="212" t="s">
        <v>40</v>
      </c>
      <c r="E84" s="6"/>
      <c r="F84" s="212" t="s">
        <v>57</v>
      </c>
      <c r="G84" s="229"/>
      <c r="H84" s="188" t="s">
        <v>34</v>
      </c>
      <c r="I84" s="79" t="s">
        <v>34</v>
      </c>
      <c r="J84" s="170" t="s">
        <v>34</v>
      </c>
      <c r="K84" s="170" t="s">
        <v>34</v>
      </c>
      <c r="L84" s="170" t="s">
        <v>34</v>
      </c>
      <c r="M84" s="170" t="s">
        <v>34</v>
      </c>
      <c r="N84" s="77" t="s">
        <v>53</v>
      </c>
      <c r="O84" s="77" t="s">
        <v>53</v>
      </c>
      <c r="P84" s="77" t="s">
        <v>53</v>
      </c>
      <c r="Q84" s="77" t="s">
        <v>53</v>
      </c>
      <c r="R84" s="77" t="s">
        <v>53</v>
      </c>
      <c r="S84" s="77" t="s">
        <v>53</v>
      </c>
      <c r="T84" s="77" t="s">
        <v>53</v>
      </c>
      <c r="U84" s="77" t="s">
        <v>53</v>
      </c>
      <c r="V84" s="77" t="s">
        <v>53</v>
      </c>
      <c r="W84" s="77" t="s">
        <v>53</v>
      </c>
      <c r="X84" s="77" t="s">
        <v>53</v>
      </c>
      <c r="Y84" s="77"/>
      <c r="Z84" s="77"/>
      <c r="AA84" s="206" t="s">
        <v>78</v>
      </c>
      <c r="AB84" s="89" t="s">
        <v>48</v>
      </c>
      <c r="AC84" s="89" t="s">
        <v>50</v>
      </c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152"/>
      <c r="BG84" s="83"/>
      <c r="BH84" s="4"/>
      <c r="BI84" s="84">
        <f t="shared" si="54"/>
        <v>0</v>
      </c>
      <c r="BJ84" s="22">
        <f t="shared" si="55"/>
        <v>0</v>
      </c>
      <c r="BK84" s="22">
        <f t="shared" si="56"/>
        <v>0</v>
      </c>
      <c r="BL84" s="22">
        <f t="shared" si="57"/>
        <v>6</v>
      </c>
      <c r="BM84" s="22">
        <f t="shared" si="7"/>
        <v>2</v>
      </c>
      <c r="BN84" s="22">
        <f t="shared" si="58"/>
        <v>12</v>
      </c>
      <c r="BO84" s="22">
        <f t="shared" si="59"/>
        <v>0</v>
      </c>
      <c r="BP84" s="86">
        <f t="shared" si="43"/>
        <v>20</v>
      </c>
    </row>
    <row r="85" spans="1:85" s="2" customFormat="1" ht="18" customHeight="1" x14ac:dyDescent="0.2">
      <c r="A85" s="57" t="s">
        <v>5</v>
      </c>
      <c r="B85" s="65" t="s">
        <v>29</v>
      </c>
      <c r="C85" s="65" t="s">
        <v>55</v>
      </c>
      <c r="D85" s="208" t="s">
        <v>41</v>
      </c>
      <c r="E85" s="6"/>
      <c r="F85" s="212" t="s">
        <v>57</v>
      </c>
      <c r="G85" s="229"/>
      <c r="H85" s="77" t="s">
        <v>7</v>
      </c>
      <c r="I85" s="77" t="s">
        <v>7</v>
      </c>
      <c r="J85" s="77" t="s">
        <v>7</v>
      </c>
      <c r="K85" s="77" t="s">
        <v>7</v>
      </c>
      <c r="L85" s="77" t="s">
        <v>7</v>
      </c>
      <c r="M85" s="77" t="s">
        <v>7</v>
      </c>
      <c r="N85" s="79" t="s">
        <v>34</v>
      </c>
      <c r="O85" s="79" t="s">
        <v>34</v>
      </c>
      <c r="P85" s="79" t="s">
        <v>34</v>
      </c>
      <c r="Q85" s="79" t="s">
        <v>34</v>
      </c>
      <c r="R85" s="79" t="s">
        <v>34</v>
      </c>
      <c r="S85" s="79" t="s">
        <v>34</v>
      </c>
      <c r="T85" s="79" t="s">
        <v>34</v>
      </c>
      <c r="U85" s="79" t="s">
        <v>34</v>
      </c>
      <c r="V85" s="77" t="s">
        <v>53</v>
      </c>
      <c r="W85" s="77" t="s">
        <v>53</v>
      </c>
      <c r="X85" s="77" t="s">
        <v>53</v>
      </c>
      <c r="Y85" s="77" t="s">
        <v>53</v>
      </c>
      <c r="Z85" s="77" t="s">
        <v>53</v>
      </c>
      <c r="AA85" s="77"/>
      <c r="AB85" s="77"/>
      <c r="AC85" s="89" t="s">
        <v>50</v>
      </c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152"/>
      <c r="BG85" s="83"/>
      <c r="BH85" s="4"/>
      <c r="BI85" s="84">
        <f t="shared" si="54"/>
        <v>6</v>
      </c>
      <c r="BJ85" s="22">
        <f t="shared" si="55"/>
        <v>0</v>
      </c>
      <c r="BK85" s="22">
        <f t="shared" si="56"/>
        <v>0</v>
      </c>
      <c r="BL85" s="22">
        <f t="shared" si="57"/>
        <v>8</v>
      </c>
      <c r="BM85" s="22">
        <f t="shared" si="7"/>
        <v>0</v>
      </c>
      <c r="BN85" s="22">
        <f t="shared" si="58"/>
        <v>6</v>
      </c>
      <c r="BO85" s="22">
        <f t="shared" si="59"/>
        <v>0</v>
      </c>
      <c r="BP85" s="86">
        <f t="shared" si="43"/>
        <v>20</v>
      </c>
    </row>
    <row r="86" spans="1:85" s="273" customFormat="1" ht="18" customHeight="1" x14ac:dyDescent="0.2">
      <c r="A86" s="57" t="s">
        <v>11</v>
      </c>
      <c r="B86" s="65" t="s">
        <v>29</v>
      </c>
      <c r="C86" s="65" t="s">
        <v>55</v>
      </c>
      <c r="D86" s="274" t="s">
        <v>54</v>
      </c>
      <c r="E86" s="30">
        <v>1</v>
      </c>
      <c r="F86" s="212" t="s">
        <v>57</v>
      </c>
      <c r="G86" s="229"/>
      <c r="H86" s="77" t="s">
        <v>7</v>
      </c>
      <c r="I86" s="77" t="s">
        <v>7</v>
      </c>
      <c r="J86" s="77" t="s">
        <v>7</v>
      </c>
      <c r="K86" s="77" t="s">
        <v>7</v>
      </c>
      <c r="L86" s="77" t="s">
        <v>7</v>
      </c>
      <c r="M86" s="77" t="s">
        <v>7</v>
      </c>
      <c r="N86" s="77" t="s">
        <v>7</v>
      </c>
      <c r="O86" s="114" t="s">
        <v>34</v>
      </c>
      <c r="P86" s="114" t="s">
        <v>34</v>
      </c>
      <c r="Q86" s="114" t="s">
        <v>34</v>
      </c>
      <c r="R86" s="114" t="s">
        <v>34</v>
      </c>
      <c r="S86" s="114" t="s">
        <v>34</v>
      </c>
      <c r="T86" s="114" t="s">
        <v>34</v>
      </c>
      <c r="U86" s="114" t="s">
        <v>34</v>
      </c>
      <c r="V86" s="114" t="s">
        <v>34</v>
      </c>
      <c r="W86" s="114" t="s">
        <v>34</v>
      </c>
      <c r="X86" s="114" t="s">
        <v>34</v>
      </c>
      <c r="Y86" s="93" t="s">
        <v>53</v>
      </c>
      <c r="Z86" s="93" t="s">
        <v>53</v>
      </c>
      <c r="AA86" s="93"/>
      <c r="AB86" s="93"/>
      <c r="AC86" s="89" t="s">
        <v>50</v>
      </c>
      <c r="AD86" s="201"/>
      <c r="AE86" s="201"/>
      <c r="AF86" s="209"/>
      <c r="AG86" s="209"/>
      <c r="AH86" s="209"/>
      <c r="AI86" s="210"/>
      <c r="AJ86" s="210"/>
      <c r="AK86" s="210"/>
      <c r="AL86" s="210"/>
      <c r="AM86" s="210"/>
      <c r="AN86" s="210"/>
      <c r="AO86" s="210"/>
      <c r="AP86" s="210"/>
      <c r="AQ86" s="210"/>
      <c r="AR86" s="210"/>
      <c r="AS86" s="210"/>
      <c r="AT86" s="210"/>
      <c r="AU86" s="210"/>
      <c r="AV86" s="210"/>
      <c r="AW86" s="210"/>
      <c r="AX86" s="201"/>
      <c r="AY86" s="201"/>
      <c r="AZ86" s="201"/>
      <c r="BA86" s="201"/>
      <c r="BB86" s="201"/>
      <c r="BC86" s="201"/>
      <c r="BD86" s="201"/>
      <c r="BE86" s="201"/>
      <c r="BF86" s="259"/>
      <c r="BG86" s="211"/>
      <c r="BI86" s="84">
        <f t="shared" ref="BI86:BI87" si="76">COUNTIF(G86:AB86,"З")</f>
        <v>7</v>
      </c>
      <c r="BJ86" s="22">
        <f t="shared" ref="BJ86:BJ87" si="77">COUNTIF(AC86:BH86,"З")</f>
        <v>0</v>
      </c>
      <c r="BK86" s="22">
        <f t="shared" ref="BK86:BK87" si="78">COUNTIF(H86:BG86,"С")</f>
        <v>0</v>
      </c>
      <c r="BL86" s="22">
        <f t="shared" ref="BL86:BL87" si="79">COUNTIF(H86:BG86,"П")</f>
        <v>10</v>
      </c>
      <c r="BM86" s="22">
        <f t="shared" si="7"/>
        <v>0</v>
      </c>
      <c r="BN86" s="22">
        <f t="shared" ref="BN86:BN87" si="80">COUNTIF(H86:BG86,"Д")+COUNTIF(H86:BG86,"ЗД")</f>
        <v>3</v>
      </c>
      <c r="BO86" s="22">
        <f t="shared" ref="BO86:BO87" si="81">COUNTIF(H86:BG86,"К")</f>
        <v>0</v>
      </c>
      <c r="BP86" s="86">
        <f t="shared" ref="BP86:BP87" si="82">SUM(BI86:BO86)</f>
        <v>20</v>
      </c>
      <c r="BQ86" s="315"/>
      <c r="BR86" s="315"/>
      <c r="BS86" s="315"/>
      <c r="BT86" s="315"/>
      <c r="BU86" s="315"/>
      <c r="BV86" s="315"/>
      <c r="BW86" s="315"/>
      <c r="BX86" s="315"/>
      <c r="BY86" s="315"/>
      <c r="BZ86" s="315"/>
      <c r="CA86" s="315"/>
      <c r="CB86" s="315"/>
      <c r="CC86" s="315"/>
      <c r="CD86" s="315"/>
      <c r="CE86" s="315"/>
      <c r="CF86" s="315"/>
      <c r="CG86" s="315"/>
    </row>
    <row r="87" spans="1:85" s="273" customFormat="1" ht="18" customHeight="1" x14ac:dyDescent="0.2">
      <c r="A87" s="57" t="s">
        <v>5</v>
      </c>
      <c r="B87" s="65" t="s">
        <v>29</v>
      </c>
      <c r="C87" s="65" t="s">
        <v>55</v>
      </c>
      <c r="D87" s="275" t="s">
        <v>110</v>
      </c>
      <c r="E87" s="184"/>
      <c r="F87" s="212" t="s">
        <v>57</v>
      </c>
      <c r="G87" s="230"/>
      <c r="H87" s="189" t="s">
        <v>34</v>
      </c>
      <c r="I87" s="189" t="s">
        <v>34</v>
      </c>
      <c r="J87" s="189" t="s">
        <v>34</v>
      </c>
      <c r="K87" s="189" t="s">
        <v>34</v>
      </c>
      <c r="L87" s="189" t="s">
        <v>34</v>
      </c>
      <c r="M87" s="189" t="s">
        <v>34</v>
      </c>
      <c r="N87" s="189" t="s">
        <v>34</v>
      </c>
      <c r="O87" s="189" t="s">
        <v>34</v>
      </c>
      <c r="P87" s="189" t="s">
        <v>34</v>
      </c>
      <c r="Q87" s="189" t="s">
        <v>34</v>
      </c>
      <c r="R87" s="189" t="s">
        <v>34</v>
      </c>
      <c r="S87" s="189" t="s">
        <v>34</v>
      </c>
      <c r="T87" s="77" t="s">
        <v>53</v>
      </c>
      <c r="U87" s="77" t="s">
        <v>53</v>
      </c>
      <c r="V87" s="77" t="s">
        <v>53</v>
      </c>
      <c r="W87" s="77" t="s">
        <v>53</v>
      </c>
      <c r="X87" s="77" t="s">
        <v>53</v>
      </c>
      <c r="Y87" s="77" t="s">
        <v>53</v>
      </c>
      <c r="Z87" s="77" t="s">
        <v>53</v>
      </c>
      <c r="AA87" s="77"/>
      <c r="AB87" s="77"/>
      <c r="AC87" s="89" t="s">
        <v>50</v>
      </c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152"/>
      <c r="BG87" s="83"/>
      <c r="BI87" s="84">
        <f t="shared" si="76"/>
        <v>0</v>
      </c>
      <c r="BJ87" s="22">
        <f t="shared" si="77"/>
        <v>0</v>
      </c>
      <c r="BK87" s="22">
        <f t="shared" si="78"/>
        <v>0</v>
      </c>
      <c r="BL87" s="22">
        <f t="shared" si="79"/>
        <v>12</v>
      </c>
      <c r="BM87" s="22">
        <f t="shared" si="7"/>
        <v>0</v>
      </c>
      <c r="BN87" s="22">
        <f t="shared" si="80"/>
        <v>8</v>
      </c>
      <c r="BO87" s="22">
        <f t="shared" si="81"/>
        <v>0</v>
      </c>
      <c r="BP87" s="86">
        <f t="shared" si="82"/>
        <v>20</v>
      </c>
    </row>
    <row r="88" spans="1:85" s="2" customFormat="1" ht="18" customHeight="1" x14ac:dyDescent="0.2">
      <c r="A88" s="57" t="s">
        <v>7</v>
      </c>
      <c r="B88" s="65" t="s">
        <v>29</v>
      </c>
      <c r="C88" s="65" t="s">
        <v>55</v>
      </c>
      <c r="D88" s="274" t="s">
        <v>100</v>
      </c>
      <c r="E88" s="30"/>
      <c r="F88" s="274" t="s">
        <v>57</v>
      </c>
      <c r="G88" s="229"/>
      <c r="H88" s="189" t="s">
        <v>34</v>
      </c>
      <c r="I88" s="120" t="s">
        <v>34</v>
      </c>
      <c r="J88" s="120" t="s">
        <v>34</v>
      </c>
      <c r="K88" s="120" t="s">
        <v>34</v>
      </c>
      <c r="L88" s="120" t="s">
        <v>34</v>
      </c>
      <c r="M88" s="120" t="s">
        <v>34</v>
      </c>
      <c r="N88" s="120" t="s">
        <v>34</v>
      </c>
      <c r="O88" s="78" t="s">
        <v>53</v>
      </c>
      <c r="P88" s="78" t="s">
        <v>53</v>
      </c>
      <c r="Q88" s="78" t="s">
        <v>53</v>
      </c>
      <c r="R88" s="78" t="s">
        <v>53</v>
      </c>
      <c r="S88" s="78" t="s">
        <v>53</v>
      </c>
      <c r="T88" s="78" t="s">
        <v>53</v>
      </c>
      <c r="U88" s="78" t="s">
        <v>53</v>
      </c>
      <c r="V88" s="78" t="s">
        <v>53</v>
      </c>
      <c r="W88" s="78" t="s">
        <v>53</v>
      </c>
      <c r="X88" s="78" t="s">
        <v>53</v>
      </c>
      <c r="Y88" s="78"/>
      <c r="Z88" s="78"/>
      <c r="AA88" s="78"/>
      <c r="AB88" s="78"/>
      <c r="AC88" s="121" t="s">
        <v>48</v>
      </c>
      <c r="AD88" s="121" t="s">
        <v>50</v>
      </c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258"/>
      <c r="BG88" s="129"/>
      <c r="BI88" s="84">
        <f t="shared" si="54"/>
        <v>0</v>
      </c>
      <c r="BJ88" s="22">
        <f t="shared" si="55"/>
        <v>0</v>
      </c>
      <c r="BK88" s="22">
        <f t="shared" si="56"/>
        <v>0</v>
      </c>
      <c r="BL88" s="22">
        <f t="shared" si="57"/>
        <v>7</v>
      </c>
      <c r="BM88" s="22">
        <f t="shared" si="7"/>
        <v>1</v>
      </c>
      <c r="BN88" s="22">
        <f t="shared" si="58"/>
        <v>11</v>
      </c>
      <c r="BO88" s="22">
        <f t="shared" si="59"/>
        <v>0</v>
      </c>
      <c r="BP88" s="86">
        <f t="shared" si="43"/>
        <v>19</v>
      </c>
    </row>
    <row r="89" spans="1:85" s="2" customFormat="1" ht="18" customHeight="1" x14ac:dyDescent="0.2">
      <c r="A89" s="57" t="s">
        <v>7</v>
      </c>
      <c r="B89" s="65" t="s">
        <v>29</v>
      </c>
      <c r="C89" s="65" t="s">
        <v>55</v>
      </c>
      <c r="D89" s="274" t="s">
        <v>45</v>
      </c>
      <c r="E89" s="30"/>
      <c r="F89" s="274" t="s">
        <v>57</v>
      </c>
      <c r="G89" s="230"/>
      <c r="H89" s="77" t="s">
        <v>7</v>
      </c>
      <c r="I89" s="77" t="s">
        <v>7</v>
      </c>
      <c r="J89" s="77" t="s">
        <v>7</v>
      </c>
      <c r="K89" s="77" t="s">
        <v>7</v>
      </c>
      <c r="L89" s="77" t="s">
        <v>7</v>
      </c>
      <c r="M89" s="77" t="s">
        <v>7</v>
      </c>
      <c r="N89" s="77" t="s">
        <v>7</v>
      </c>
      <c r="O89" s="77" t="s">
        <v>7</v>
      </c>
      <c r="P89" s="77" t="s">
        <v>7</v>
      </c>
      <c r="Q89" s="77" t="s">
        <v>7</v>
      </c>
      <c r="R89" s="77" t="s">
        <v>7</v>
      </c>
      <c r="S89" s="77" t="s">
        <v>7</v>
      </c>
      <c r="T89" s="79" t="s">
        <v>34</v>
      </c>
      <c r="U89" s="79" t="s">
        <v>34</v>
      </c>
      <c r="V89" s="79" t="s">
        <v>34</v>
      </c>
      <c r="W89" s="79" t="s">
        <v>34</v>
      </c>
      <c r="X89" s="79" t="s">
        <v>34</v>
      </c>
      <c r="Y89" s="79" t="s">
        <v>34</v>
      </c>
      <c r="Z89" s="79" t="s">
        <v>34</v>
      </c>
      <c r="AA89" s="79" t="s">
        <v>34</v>
      </c>
      <c r="AB89" s="91" t="s">
        <v>32</v>
      </c>
      <c r="AC89" s="79" t="s">
        <v>34</v>
      </c>
      <c r="AD89" s="79" t="s">
        <v>34</v>
      </c>
      <c r="AE89" s="79" t="s">
        <v>34</v>
      </c>
      <c r="AF89" s="79" t="s">
        <v>34</v>
      </c>
      <c r="AG89" s="79" t="s">
        <v>34</v>
      </c>
      <c r="AH89" s="79" t="s">
        <v>34</v>
      </c>
      <c r="AI89" s="79" t="s">
        <v>34</v>
      </c>
      <c r="AJ89" s="79" t="s">
        <v>34</v>
      </c>
      <c r="AK89" s="77" t="s">
        <v>53</v>
      </c>
      <c r="AL89" s="77" t="s">
        <v>53</v>
      </c>
      <c r="AM89" s="77" t="s">
        <v>53</v>
      </c>
      <c r="AN89" s="77" t="s">
        <v>53</v>
      </c>
      <c r="AO89" s="77" t="s">
        <v>53</v>
      </c>
      <c r="AP89" s="77" t="s">
        <v>53</v>
      </c>
      <c r="AQ89" s="185" t="s">
        <v>2</v>
      </c>
      <c r="AR89" s="77" t="s">
        <v>53</v>
      </c>
      <c r="AS89" s="77" t="s">
        <v>53</v>
      </c>
      <c r="AT89" s="77" t="s">
        <v>53</v>
      </c>
      <c r="AU89" s="77" t="s">
        <v>53</v>
      </c>
      <c r="AV89" s="77" t="s">
        <v>53</v>
      </c>
      <c r="AW89" s="121" t="s">
        <v>50</v>
      </c>
      <c r="AX89" s="78"/>
      <c r="AY89" s="78"/>
      <c r="AZ89" s="78"/>
      <c r="BA89" s="78"/>
      <c r="BB89" s="78"/>
      <c r="BC89" s="78"/>
      <c r="BD89" s="78"/>
      <c r="BE89" s="78"/>
      <c r="BF89" s="258"/>
      <c r="BG89" s="129"/>
      <c r="BI89" s="84">
        <f t="shared" si="54"/>
        <v>12</v>
      </c>
      <c r="BJ89" s="22">
        <f t="shared" si="55"/>
        <v>0</v>
      </c>
      <c r="BK89" s="22">
        <f t="shared" si="56"/>
        <v>0</v>
      </c>
      <c r="BL89" s="22">
        <f t="shared" si="57"/>
        <v>16</v>
      </c>
      <c r="BM89" s="22">
        <f t="shared" si="7"/>
        <v>1</v>
      </c>
      <c r="BN89" s="22">
        <f t="shared" si="58"/>
        <v>12</v>
      </c>
      <c r="BO89" s="22">
        <f t="shared" si="59"/>
        <v>1</v>
      </c>
      <c r="BP89" s="86">
        <f t="shared" si="43"/>
        <v>42</v>
      </c>
    </row>
    <row r="90" spans="1:85" s="64" customFormat="1" ht="18.75" customHeight="1" x14ac:dyDescent="0.2">
      <c r="A90" s="57" t="s">
        <v>7</v>
      </c>
      <c r="B90" s="65" t="s">
        <v>29</v>
      </c>
      <c r="C90" s="65" t="s">
        <v>55</v>
      </c>
      <c r="D90" s="212" t="s">
        <v>114</v>
      </c>
      <c r="E90" s="112"/>
      <c r="F90" s="274" t="s">
        <v>57</v>
      </c>
      <c r="G90" s="229"/>
      <c r="H90" s="170" t="s">
        <v>34</v>
      </c>
      <c r="I90" s="79" t="s">
        <v>34</v>
      </c>
      <c r="J90" s="79" t="s">
        <v>34</v>
      </c>
      <c r="K90" s="79" t="s">
        <v>34</v>
      </c>
      <c r="L90" s="79" t="s">
        <v>34</v>
      </c>
      <c r="M90" s="79" t="s">
        <v>34</v>
      </c>
      <c r="N90" s="79" t="s">
        <v>34</v>
      </c>
      <c r="O90" s="79" t="s">
        <v>34</v>
      </c>
      <c r="P90" s="77" t="s">
        <v>53</v>
      </c>
      <c r="Q90" s="77" t="s">
        <v>53</v>
      </c>
      <c r="R90" s="77" t="s">
        <v>53</v>
      </c>
      <c r="S90" s="77" t="s">
        <v>53</v>
      </c>
      <c r="T90" s="77" t="s">
        <v>53</v>
      </c>
      <c r="U90" s="77" t="s">
        <v>53</v>
      </c>
      <c r="V90" s="77" t="s">
        <v>53</v>
      </c>
      <c r="W90" s="77" t="s">
        <v>53</v>
      </c>
      <c r="X90" s="77" t="s">
        <v>53</v>
      </c>
      <c r="Y90" s="77" t="s">
        <v>53</v>
      </c>
      <c r="Z90" s="77" t="s">
        <v>53</v>
      </c>
      <c r="AA90" s="77"/>
      <c r="AB90" s="77"/>
      <c r="AC90" s="89" t="s">
        <v>50</v>
      </c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87"/>
      <c r="BD90" s="77"/>
      <c r="BE90" s="77"/>
      <c r="BF90" s="152"/>
      <c r="BG90" s="83"/>
      <c r="BI90" s="84">
        <f t="shared" si="54"/>
        <v>0</v>
      </c>
      <c r="BJ90" s="22">
        <f t="shared" si="55"/>
        <v>0</v>
      </c>
      <c r="BK90" s="22">
        <f t="shared" si="56"/>
        <v>0</v>
      </c>
      <c r="BL90" s="22">
        <f t="shared" si="57"/>
        <v>8</v>
      </c>
      <c r="BM90" s="22">
        <f t="shared" si="7"/>
        <v>0</v>
      </c>
      <c r="BN90" s="22">
        <f t="shared" si="58"/>
        <v>12</v>
      </c>
      <c r="BO90" s="22">
        <f t="shared" si="59"/>
        <v>0</v>
      </c>
      <c r="BP90" s="86">
        <f t="shared" si="43"/>
        <v>20</v>
      </c>
    </row>
    <row r="91" spans="1:85" s="2" customFormat="1" ht="18" customHeight="1" x14ac:dyDescent="0.2">
      <c r="A91" s="57" t="s">
        <v>9</v>
      </c>
      <c r="B91" s="65" t="s">
        <v>29</v>
      </c>
      <c r="C91" s="65" t="s">
        <v>55</v>
      </c>
      <c r="D91" s="275" t="s">
        <v>124</v>
      </c>
      <c r="E91" s="184"/>
      <c r="F91" s="212" t="s">
        <v>57</v>
      </c>
      <c r="G91" s="229"/>
      <c r="H91" s="189" t="s">
        <v>34</v>
      </c>
      <c r="I91" s="120" t="s">
        <v>34</v>
      </c>
      <c r="J91" s="120" t="s">
        <v>34</v>
      </c>
      <c r="K91" s="120" t="s">
        <v>34</v>
      </c>
      <c r="L91" s="120" t="s">
        <v>34</v>
      </c>
      <c r="M91" s="120" t="s">
        <v>34</v>
      </c>
      <c r="N91" s="120" t="s">
        <v>34</v>
      </c>
      <c r="O91" s="120" t="s">
        <v>34</v>
      </c>
      <c r="P91" s="77" t="s">
        <v>53</v>
      </c>
      <c r="Q91" s="77" t="s">
        <v>53</v>
      </c>
      <c r="R91" s="77" t="s">
        <v>53</v>
      </c>
      <c r="S91" s="77" t="s">
        <v>53</v>
      </c>
      <c r="T91" s="77" t="s">
        <v>53</v>
      </c>
      <c r="U91" s="77" t="s">
        <v>53</v>
      </c>
      <c r="V91" s="77" t="s">
        <v>53</v>
      </c>
      <c r="W91" s="77" t="s">
        <v>53</v>
      </c>
      <c r="X91" s="77" t="s">
        <v>53</v>
      </c>
      <c r="Y91" s="77" t="s">
        <v>53</v>
      </c>
      <c r="Z91" s="77" t="s">
        <v>53</v>
      </c>
      <c r="AA91" s="77"/>
      <c r="AB91" s="77"/>
      <c r="AC91" s="89" t="s">
        <v>50</v>
      </c>
      <c r="AD91" s="89" t="s">
        <v>50</v>
      </c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/>
      <c r="BF91" s="152"/>
      <c r="BG91" s="83"/>
      <c r="BI91" s="84">
        <f t="shared" si="54"/>
        <v>0</v>
      </c>
      <c r="BJ91" s="22">
        <f t="shared" si="55"/>
        <v>0</v>
      </c>
      <c r="BK91" s="22">
        <f t="shared" si="56"/>
        <v>0</v>
      </c>
      <c r="BL91" s="22">
        <f t="shared" si="57"/>
        <v>8</v>
      </c>
      <c r="BM91" s="22">
        <f t="shared" ref="BM91:BM98" si="83">COUNTIF(H91:BG91,"Е")+COUNTIF(F91:BF91,"о")+COUNTIF(F91:BF91,"А")</f>
        <v>0</v>
      </c>
      <c r="BN91" s="22">
        <f t="shared" si="58"/>
        <v>13</v>
      </c>
      <c r="BO91" s="22">
        <f t="shared" si="59"/>
        <v>0</v>
      </c>
      <c r="BP91" s="86">
        <f t="shared" ref="BP91:BP105" si="84">SUM(BI91:BO91)</f>
        <v>21</v>
      </c>
    </row>
    <row r="92" spans="1:85" s="2" customFormat="1" ht="18" customHeight="1" x14ac:dyDescent="0.2">
      <c r="A92" s="57" t="s">
        <v>9</v>
      </c>
      <c r="B92" s="65" t="s">
        <v>29</v>
      </c>
      <c r="C92" s="65" t="s">
        <v>55</v>
      </c>
      <c r="D92" s="275" t="s">
        <v>104</v>
      </c>
      <c r="E92" s="184"/>
      <c r="F92" s="212" t="s">
        <v>57</v>
      </c>
      <c r="G92" s="230"/>
      <c r="H92" s="189" t="s">
        <v>34</v>
      </c>
      <c r="I92" s="120" t="s">
        <v>34</v>
      </c>
      <c r="J92" s="120" t="s">
        <v>34</v>
      </c>
      <c r="K92" s="120" t="s">
        <v>34</v>
      </c>
      <c r="L92" s="120" t="s">
        <v>34</v>
      </c>
      <c r="M92" s="120" t="s">
        <v>34</v>
      </c>
      <c r="N92" s="77" t="s">
        <v>53</v>
      </c>
      <c r="O92" s="77" t="s">
        <v>53</v>
      </c>
      <c r="P92" s="77" t="s">
        <v>53</v>
      </c>
      <c r="Q92" s="77" t="s">
        <v>53</v>
      </c>
      <c r="R92" s="77" t="s">
        <v>53</v>
      </c>
      <c r="S92" s="77" t="s">
        <v>53</v>
      </c>
      <c r="T92" s="77" t="s">
        <v>53</v>
      </c>
      <c r="U92" s="77" t="s">
        <v>53</v>
      </c>
      <c r="V92" s="77" t="s">
        <v>53</v>
      </c>
      <c r="W92" s="77" t="s">
        <v>53</v>
      </c>
      <c r="X92" s="77" t="s">
        <v>53</v>
      </c>
      <c r="Y92" s="77" t="s">
        <v>53</v>
      </c>
      <c r="Z92" s="77" t="s">
        <v>53</v>
      </c>
      <c r="AA92" s="77"/>
      <c r="AB92" s="77"/>
      <c r="AC92" s="89" t="s">
        <v>50</v>
      </c>
      <c r="AD92" s="89" t="s">
        <v>50</v>
      </c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152"/>
      <c r="BG92" s="83"/>
      <c r="BI92" s="84">
        <f t="shared" si="54"/>
        <v>0</v>
      </c>
      <c r="BJ92" s="22">
        <f t="shared" si="55"/>
        <v>0</v>
      </c>
      <c r="BK92" s="22">
        <f t="shared" si="56"/>
        <v>0</v>
      </c>
      <c r="BL92" s="22">
        <f t="shared" si="57"/>
        <v>6</v>
      </c>
      <c r="BM92" s="22">
        <f t="shared" si="83"/>
        <v>0</v>
      </c>
      <c r="BN92" s="22">
        <f t="shared" si="58"/>
        <v>15</v>
      </c>
      <c r="BO92" s="22">
        <f t="shared" si="59"/>
        <v>0</v>
      </c>
      <c r="BP92" s="86">
        <f t="shared" si="84"/>
        <v>21</v>
      </c>
    </row>
    <row r="93" spans="1:85" s="2" customFormat="1" ht="18" customHeight="1" x14ac:dyDescent="0.2">
      <c r="A93" s="57" t="s">
        <v>9</v>
      </c>
      <c r="B93" s="65" t="s">
        <v>29</v>
      </c>
      <c r="C93" s="65" t="s">
        <v>55</v>
      </c>
      <c r="D93" s="275" t="s">
        <v>52</v>
      </c>
      <c r="E93" s="184"/>
      <c r="F93" s="212" t="s">
        <v>57</v>
      </c>
      <c r="G93" s="229"/>
      <c r="H93" s="189" t="s">
        <v>34</v>
      </c>
      <c r="I93" s="120" t="s">
        <v>34</v>
      </c>
      <c r="J93" s="120" t="s">
        <v>34</v>
      </c>
      <c r="K93" s="120" t="s">
        <v>34</v>
      </c>
      <c r="L93" s="120" t="s">
        <v>34</v>
      </c>
      <c r="M93" s="120" t="s">
        <v>34</v>
      </c>
      <c r="N93" s="120" t="s">
        <v>34</v>
      </c>
      <c r="O93" s="120" t="s">
        <v>34</v>
      </c>
      <c r="P93" s="77" t="s">
        <v>53</v>
      </c>
      <c r="Q93" s="77" t="s">
        <v>53</v>
      </c>
      <c r="R93" s="77" t="s">
        <v>53</v>
      </c>
      <c r="S93" s="77" t="s">
        <v>53</v>
      </c>
      <c r="T93" s="77" t="s">
        <v>53</v>
      </c>
      <c r="U93" s="77" t="s">
        <v>53</v>
      </c>
      <c r="V93" s="77" t="s">
        <v>53</v>
      </c>
      <c r="W93" s="77" t="s">
        <v>53</v>
      </c>
      <c r="X93" s="77" t="s">
        <v>53</v>
      </c>
      <c r="Y93" s="77" t="s">
        <v>53</v>
      </c>
      <c r="Z93" s="77" t="s">
        <v>53</v>
      </c>
      <c r="AA93" s="77"/>
      <c r="AB93" s="77"/>
      <c r="AC93" s="89" t="s">
        <v>50</v>
      </c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152"/>
      <c r="BG93" s="83"/>
      <c r="BI93" s="84">
        <f t="shared" si="54"/>
        <v>0</v>
      </c>
      <c r="BJ93" s="22">
        <f t="shared" si="55"/>
        <v>0</v>
      </c>
      <c r="BK93" s="22">
        <f t="shared" si="56"/>
        <v>0</v>
      </c>
      <c r="BL93" s="22">
        <f t="shared" si="57"/>
        <v>8</v>
      </c>
      <c r="BM93" s="22">
        <f t="shared" si="83"/>
        <v>0</v>
      </c>
      <c r="BN93" s="22">
        <f t="shared" si="58"/>
        <v>12</v>
      </c>
      <c r="BO93" s="22">
        <f t="shared" si="59"/>
        <v>0</v>
      </c>
      <c r="BP93" s="86">
        <f t="shared" si="84"/>
        <v>20</v>
      </c>
    </row>
    <row r="94" spans="1:85" s="2" customFormat="1" ht="18" customHeight="1" x14ac:dyDescent="0.2">
      <c r="A94" s="57" t="s">
        <v>9</v>
      </c>
      <c r="B94" s="65" t="s">
        <v>29</v>
      </c>
      <c r="C94" s="65" t="s">
        <v>55</v>
      </c>
      <c r="D94" s="275" t="s">
        <v>123</v>
      </c>
      <c r="E94" s="6"/>
      <c r="F94" s="212" t="s">
        <v>57</v>
      </c>
      <c r="G94" s="229"/>
      <c r="H94" s="189" t="s">
        <v>34</v>
      </c>
      <c r="I94" s="189" t="s">
        <v>34</v>
      </c>
      <c r="J94" s="189" t="s">
        <v>34</v>
      </c>
      <c r="K94" s="189" t="s">
        <v>34</v>
      </c>
      <c r="L94" s="120" t="s">
        <v>34</v>
      </c>
      <c r="M94" s="120" t="s">
        <v>34</v>
      </c>
      <c r="N94" s="120" t="s">
        <v>34</v>
      </c>
      <c r="O94" s="120" t="s">
        <v>34</v>
      </c>
      <c r="P94" s="120" t="s">
        <v>34</v>
      </c>
      <c r="Q94" s="120" t="s">
        <v>34</v>
      </c>
      <c r="R94" s="77" t="s">
        <v>53</v>
      </c>
      <c r="S94" s="77" t="s">
        <v>53</v>
      </c>
      <c r="T94" s="77" t="s">
        <v>53</v>
      </c>
      <c r="U94" s="77" t="s">
        <v>53</v>
      </c>
      <c r="V94" s="77" t="s">
        <v>53</v>
      </c>
      <c r="W94" s="77" t="s">
        <v>53</v>
      </c>
      <c r="X94" s="77" t="s">
        <v>53</v>
      </c>
      <c r="Y94" s="77" t="s">
        <v>53</v>
      </c>
      <c r="Z94" s="77" t="s">
        <v>53</v>
      </c>
      <c r="AA94" s="201"/>
      <c r="AB94" s="77"/>
      <c r="AC94" s="89" t="s">
        <v>50</v>
      </c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7"/>
      <c r="AW94" s="77"/>
      <c r="AX94" s="77"/>
      <c r="AY94" s="77"/>
      <c r="AZ94" s="77"/>
      <c r="BA94" s="77"/>
      <c r="BB94" s="77"/>
      <c r="BC94" s="77"/>
      <c r="BD94" s="77"/>
      <c r="BE94" s="77"/>
      <c r="BF94" s="152"/>
      <c r="BG94" s="83"/>
      <c r="BI94" s="84">
        <f t="shared" si="54"/>
        <v>0</v>
      </c>
      <c r="BJ94" s="22">
        <f t="shared" si="55"/>
        <v>0</v>
      </c>
      <c r="BK94" s="22">
        <f t="shared" si="56"/>
        <v>0</v>
      </c>
      <c r="BL94" s="22">
        <f t="shared" si="57"/>
        <v>10</v>
      </c>
      <c r="BM94" s="22">
        <f t="shared" si="83"/>
        <v>0</v>
      </c>
      <c r="BN94" s="22">
        <f t="shared" si="58"/>
        <v>10</v>
      </c>
      <c r="BO94" s="22">
        <f t="shared" si="59"/>
        <v>0</v>
      </c>
      <c r="BP94" s="86">
        <f t="shared" si="84"/>
        <v>20</v>
      </c>
    </row>
    <row r="95" spans="1:85" s="2" customFormat="1" ht="18" customHeight="1" x14ac:dyDescent="0.2">
      <c r="A95" s="57" t="s">
        <v>9</v>
      </c>
      <c r="B95" s="65" t="s">
        <v>29</v>
      </c>
      <c r="C95" s="65" t="s">
        <v>55</v>
      </c>
      <c r="D95" s="212" t="s">
        <v>33</v>
      </c>
      <c r="E95" s="184"/>
      <c r="F95" s="212" t="s">
        <v>57</v>
      </c>
      <c r="G95" s="230"/>
      <c r="H95" s="189" t="s">
        <v>34</v>
      </c>
      <c r="I95" s="120" t="s">
        <v>34</v>
      </c>
      <c r="J95" s="120" t="s">
        <v>34</v>
      </c>
      <c r="K95" s="120" t="s">
        <v>34</v>
      </c>
      <c r="L95" s="120" t="s">
        <v>34</v>
      </c>
      <c r="M95" s="120" t="s">
        <v>34</v>
      </c>
      <c r="N95" s="77" t="s">
        <v>53</v>
      </c>
      <c r="O95" s="77" t="s">
        <v>53</v>
      </c>
      <c r="P95" s="77" t="s">
        <v>53</v>
      </c>
      <c r="Q95" s="77" t="s">
        <v>53</v>
      </c>
      <c r="R95" s="77" t="s">
        <v>53</v>
      </c>
      <c r="S95" s="77" t="s">
        <v>53</v>
      </c>
      <c r="T95" s="77" t="s">
        <v>53</v>
      </c>
      <c r="U95" s="77" t="s">
        <v>53</v>
      </c>
      <c r="V95" s="77" t="s">
        <v>53</v>
      </c>
      <c r="W95" s="77" t="s">
        <v>53</v>
      </c>
      <c r="X95" s="77" t="s">
        <v>53</v>
      </c>
      <c r="Y95" s="77" t="s">
        <v>53</v>
      </c>
      <c r="Z95" s="77" t="s">
        <v>53</v>
      </c>
      <c r="AA95" s="77"/>
      <c r="AB95" s="77"/>
      <c r="AC95" s="89" t="s">
        <v>50</v>
      </c>
      <c r="AD95" s="81"/>
      <c r="AE95" s="81"/>
      <c r="AF95" s="81"/>
      <c r="AG95" s="81"/>
      <c r="AH95" s="81"/>
      <c r="AI95" s="81"/>
      <c r="AJ95" s="81"/>
      <c r="AK95" s="77"/>
      <c r="AL95" s="77"/>
      <c r="AM95" s="77"/>
      <c r="AN95" s="77"/>
      <c r="AO95" s="77"/>
      <c r="AP95" s="127"/>
      <c r="AQ95" s="81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152"/>
      <c r="BG95" s="83"/>
      <c r="BH95" s="35"/>
      <c r="BI95" s="84">
        <f t="shared" si="54"/>
        <v>0</v>
      </c>
      <c r="BJ95" s="22">
        <f t="shared" si="55"/>
        <v>0</v>
      </c>
      <c r="BK95" s="22">
        <f t="shared" si="56"/>
        <v>0</v>
      </c>
      <c r="BL95" s="22">
        <f t="shared" si="57"/>
        <v>6</v>
      </c>
      <c r="BM95" s="22">
        <f t="shared" si="83"/>
        <v>0</v>
      </c>
      <c r="BN95" s="22">
        <f t="shared" si="58"/>
        <v>14</v>
      </c>
      <c r="BO95" s="22">
        <f t="shared" si="59"/>
        <v>0</v>
      </c>
      <c r="BP95" s="86">
        <f t="shared" si="84"/>
        <v>20</v>
      </c>
    </row>
    <row r="96" spans="1:85" s="2" customFormat="1" ht="18" customHeight="1" x14ac:dyDescent="0.2">
      <c r="A96" s="57" t="s">
        <v>9</v>
      </c>
      <c r="B96" s="65" t="s">
        <v>29</v>
      </c>
      <c r="C96" s="65" t="s">
        <v>55</v>
      </c>
      <c r="D96" s="212" t="s">
        <v>108</v>
      </c>
      <c r="E96" s="184"/>
      <c r="F96" s="212" t="s">
        <v>57</v>
      </c>
      <c r="G96" s="229"/>
      <c r="H96" s="77" t="s">
        <v>7</v>
      </c>
      <c r="I96" s="77" t="s">
        <v>7</v>
      </c>
      <c r="J96" s="77" t="s">
        <v>7</v>
      </c>
      <c r="K96" s="77" t="s">
        <v>7</v>
      </c>
      <c r="L96" s="120" t="s">
        <v>34</v>
      </c>
      <c r="M96" s="120" t="s">
        <v>34</v>
      </c>
      <c r="N96" s="120" t="s">
        <v>34</v>
      </c>
      <c r="O96" s="120" t="s">
        <v>34</v>
      </c>
      <c r="P96" s="120" t="s">
        <v>34</v>
      </c>
      <c r="Q96" s="120" t="s">
        <v>34</v>
      </c>
      <c r="R96" s="120" t="s">
        <v>34</v>
      </c>
      <c r="S96" s="120" t="s">
        <v>34</v>
      </c>
      <c r="T96" s="77" t="s">
        <v>53</v>
      </c>
      <c r="U96" s="77" t="s">
        <v>53</v>
      </c>
      <c r="V96" s="77" t="s">
        <v>53</v>
      </c>
      <c r="W96" s="77" t="s">
        <v>53</v>
      </c>
      <c r="X96" s="77" t="s">
        <v>53</v>
      </c>
      <c r="Y96" s="77" t="s">
        <v>53</v>
      </c>
      <c r="Z96" s="77" t="s">
        <v>53</v>
      </c>
      <c r="AA96" s="77"/>
      <c r="AB96" s="77"/>
      <c r="AC96" s="89" t="s">
        <v>50</v>
      </c>
      <c r="AD96" s="77"/>
      <c r="AE96" s="77"/>
      <c r="AF96" s="77"/>
      <c r="AG96" s="77"/>
      <c r="AH96" s="11"/>
      <c r="AI96" s="77"/>
      <c r="AJ96" s="77"/>
      <c r="AK96" s="77"/>
      <c r="AL96" s="77"/>
      <c r="AM96" s="77"/>
      <c r="AN96" s="77"/>
      <c r="AO96" s="77"/>
      <c r="AP96" s="127"/>
      <c r="AQ96" s="77"/>
      <c r="AR96" s="77"/>
      <c r="AS96" s="77"/>
      <c r="AT96" s="77"/>
      <c r="AU96" s="77"/>
      <c r="AV96" s="77"/>
      <c r="AW96" s="77"/>
      <c r="AX96" s="77"/>
      <c r="AY96" s="77"/>
      <c r="AZ96" s="77"/>
      <c r="BA96" s="77"/>
      <c r="BB96" s="77"/>
      <c r="BC96" s="77"/>
      <c r="BD96" s="77"/>
      <c r="BE96" s="77"/>
      <c r="BF96" s="152"/>
      <c r="BG96" s="83"/>
      <c r="BH96" s="35"/>
      <c r="BI96" s="84">
        <f t="shared" si="54"/>
        <v>4</v>
      </c>
      <c r="BJ96" s="22">
        <f t="shared" si="55"/>
        <v>0</v>
      </c>
      <c r="BK96" s="22">
        <f t="shared" si="56"/>
        <v>0</v>
      </c>
      <c r="BL96" s="22">
        <f t="shared" si="57"/>
        <v>8</v>
      </c>
      <c r="BM96" s="22">
        <f t="shared" si="83"/>
        <v>0</v>
      </c>
      <c r="BN96" s="22">
        <f t="shared" si="58"/>
        <v>8</v>
      </c>
      <c r="BO96" s="22">
        <f t="shared" si="59"/>
        <v>0</v>
      </c>
      <c r="BP96" s="86">
        <f t="shared" si="84"/>
        <v>20</v>
      </c>
    </row>
    <row r="97" spans="1:68" s="2" customFormat="1" ht="18" customHeight="1" x14ac:dyDescent="0.2">
      <c r="A97" s="57" t="s">
        <v>9</v>
      </c>
      <c r="B97" s="65" t="s">
        <v>29</v>
      </c>
      <c r="C97" s="65" t="s">
        <v>55</v>
      </c>
      <c r="D97" s="212" t="s">
        <v>109</v>
      </c>
      <c r="E97" s="184"/>
      <c r="F97" s="212" t="s">
        <v>57</v>
      </c>
      <c r="G97" s="229"/>
      <c r="H97" s="77" t="s">
        <v>7</v>
      </c>
      <c r="I97" s="77" t="s">
        <v>7</v>
      </c>
      <c r="J97" s="77" t="s">
        <v>7</v>
      </c>
      <c r="K97" s="77" t="s">
        <v>7</v>
      </c>
      <c r="L97" s="120" t="s">
        <v>34</v>
      </c>
      <c r="M97" s="120" t="s">
        <v>34</v>
      </c>
      <c r="N97" s="120" t="s">
        <v>34</v>
      </c>
      <c r="O97" s="120" t="s">
        <v>34</v>
      </c>
      <c r="P97" s="77" t="s">
        <v>53</v>
      </c>
      <c r="Q97" s="77" t="s">
        <v>53</v>
      </c>
      <c r="R97" s="77" t="s">
        <v>53</v>
      </c>
      <c r="S97" s="77" t="s">
        <v>53</v>
      </c>
      <c r="T97" s="77" t="s">
        <v>53</v>
      </c>
      <c r="U97" s="77" t="s">
        <v>53</v>
      </c>
      <c r="V97" s="77" t="s">
        <v>53</v>
      </c>
      <c r="W97" s="77" t="s">
        <v>53</v>
      </c>
      <c r="X97" s="77" t="s">
        <v>53</v>
      </c>
      <c r="Y97" s="77" t="s">
        <v>53</v>
      </c>
      <c r="Z97" s="77" t="s">
        <v>53</v>
      </c>
      <c r="AA97" s="77"/>
      <c r="AB97" s="77"/>
      <c r="AC97" s="89" t="s">
        <v>50</v>
      </c>
      <c r="AD97" s="77"/>
      <c r="AE97" s="77"/>
      <c r="AF97" s="77"/>
      <c r="AG97" s="77"/>
      <c r="AH97" s="11"/>
      <c r="AI97" s="77"/>
      <c r="AJ97" s="77"/>
      <c r="AK97" s="77"/>
      <c r="AL97" s="77"/>
      <c r="AM97" s="77"/>
      <c r="AN97" s="77"/>
      <c r="AO97" s="77"/>
      <c r="AP97" s="127"/>
      <c r="AQ97" s="77"/>
      <c r="AR97" s="77"/>
      <c r="AS97" s="77"/>
      <c r="AT97" s="77"/>
      <c r="AU97" s="77"/>
      <c r="AV97" s="77"/>
      <c r="AW97" s="77"/>
      <c r="AX97" s="77"/>
      <c r="AY97" s="77"/>
      <c r="AZ97" s="77"/>
      <c r="BA97" s="77"/>
      <c r="BB97" s="77"/>
      <c r="BC97" s="77"/>
      <c r="BD97" s="77"/>
      <c r="BE97" s="77"/>
      <c r="BF97" s="152"/>
      <c r="BG97" s="83"/>
      <c r="BH97" s="35"/>
      <c r="BI97" s="84">
        <f t="shared" si="54"/>
        <v>4</v>
      </c>
      <c r="BJ97" s="22">
        <f t="shared" si="55"/>
        <v>0</v>
      </c>
      <c r="BK97" s="22">
        <f t="shared" si="56"/>
        <v>0</v>
      </c>
      <c r="BL97" s="22">
        <f t="shared" si="57"/>
        <v>4</v>
      </c>
      <c r="BM97" s="22">
        <f t="shared" si="83"/>
        <v>0</v>
      </c>
      <c r="BN97" s="22">
        <f t="shared" si="58"/>
        <v>12</v>
      </c>
      <c r="BO97" s="22">
        <f t="shared" si="59"/>
        <v>0</v>
      </c>
      <c r="BP97" s="86">
        <f t="shared" si="84"/>
        <v>20</v>
      </c>
    </row>
    <row r="98" spans="1:68" s="2" customFormat="1" ht="18" customHeight="1" x14ac:dyDescent="0.2">
      <c r="A98" s="57" t="s">
        <v>37</v>
      </c>
      <c r="B98" s="65" t="s">
        <v>29</v>
      </c>
      <c r="C98" s="65" t="s">
        <v>55</v>
      </c>
      <c r="D98" s="275" t="s">
        <v>38</v>
      </c>
      <c r="E98" s="25"/>
      <c r="F98" s="314" t="s">
        <v>57</v>
      </c>
      <c r="G98" s="229"/>
      <c r="H98" s="170" t="s">
        <v>34</v>
      </c>
      <c r="I98" s="79" t="s">
        <v>34</v>
      </c>
      <c r="J98" s="79" t="s">
        <v>34</v>
      </c>
      <c r="K98" s="170" t="s">
        <v>34</v>
      </c>
      <c r="L98" s="79" t="s">
        <v>34</v>
      </c>
      <c r="M98" s="79" t="s">
        <v>34</v>
      </c>
      <c r="N98" s="79" t="s">
        <v>34</v>
      </c>
      <c r="O98" s="79" t="s">
        <v>34</v>
      </c>
      <c r="P98" s="79" t="s">
        <v>34</v>
      </c>
      <c r="Q98" s="79" t="s">
        <v>34</v>
      </c>
      <c r="R98" s="79" t="s">
        <v>34</v>
      </c>
      <c r="S98" s="185" t="s">
        <v>2</v>
      </c>
      <c r="T98" s="79" t="s">
        <v>34</v>
      </c>
      <c r="U98" s="79" t="s">
        <v>34</v>
      </c>
      <c r="V98" s="79" t="s">
        <v>34</v>
      </c>
      <c r="W98" s="79" t="s">
        <v>34</v>
      </c>
      <c r="X98" s="79" t="s">
        <v>34</v>
      </c>
      <c r="Y98" s="79" t="s">
        <v>34</v>
      </c>
      <c r="Z98" s="79" t="s">
        <v>34</v>
      </c>
      <c r="AA98" s="79" t="s">
        <v>34</v>
      </c>
      <c r="AB98" s="151"/>
      <c r="AC98" s="151"/>
      <c r="AD98" s="151"/>
      <c r="AE98" s="151"/>
      <c r="AF98" s="151"/>
      <c r="AG98" s="151"/>
      <c r="AH98" s="151"/>
      <c r="AI98" s="151"/>
      <c r="AJ98" s="151"/>
      <c r="AK98" s="151"/>
      <c r="AL98" s="151"/>
      <c r="AM98" s="151"/>
      <c r="AN98" s="151"/>
      <c r="AO98" s="151"/>
      <c r="AP98" s="151"/>
      <c r="AQ98" s="151"/>
      <c r="AR98" s="151"/>
      <c r="AS98" s="151"/>
      <c r="AT98" s="151"/>
      <c r="AU98" s="151"/>
      <c r="AV98" s="151"/>
      <c r="AW98" s="151"/>
      <c r="AX98" s="151"/>
      <c r="AY98" s="151"/>
      <c r="AZ98" s="151"/>
      <c r="BA98" s="151"/>
      <c r="BB98" s="151"/>
      <c r="BC98" s="151"/>
      <c r="BD98" s="151"/>
      <c r="BE98" s="151"/>
      <c r="BF98" s="260"/>
      <c r="BG98" s="172"/>
      <c r="BH98" s="36"/>
      <c r="BI98" s="84">
        <f t="shared" si="54"/>
        <v>0</v>
      </c>
      <c r="BJ98" s="22">
        <f t="shared" si="55"/>
        <v>0</v>
      </c>
      <c r="BK98" s="22">
        <f t="shared" si="56"/>
        <v>0</v>
      </c>
      <c r="BL98" s="22">
        <f t="shared" si="57"/>
        <v>19</v>
      </c>
      <c r="BM98" s="22">
        <f t="shared" si="83"/>
        <v>1</v>
      </c>
      <c r="BN98" s="22">
        <f t="shared" si="58"/>
        <v>0</v>
      </c>
      <c r="BO98" s="22">
        <f t="shared" si="59"/>
        <v>0</v>
      </c>
      <c r="BP98" s="86">
        <f t="shared" si="84"/>
        <v>20</v>
      </c>
    </row>
    <row r="99" spans="1:68" s="2" customFormat="1" ht="18" customHeight="1" x14ac:dyDescent="0.2">
      <c r="A99" s="57" t="s">
        <v>37</v>
      </c>
      <c r="B99" s="65" t="s">
        <v>29</v>
      </c>
      <c r="C99" s="65" t="s">
        <v>55</v>
      </c>
      <c r="D99" s="275" t="s">
        <v>101</v>
      </c>
      <c r="E99" s="184"/>
      <c r="F99" s="212" t="s">
        <v>57</v>
      </c>
      <c r="G99" s="231"/>
      <c r="H99" s="87" t="s">
        <v>7</v>
      </c>
      <c r="I99" s="77" t="s">
        <v>7</v>
      </c>
      <c r="J99" s="77" t="s">
        <v>7</v>
      </c>
      <c r="K99" s="77" t="s">
        <v>7</v>
      </c>
      <c r="L99" s="77" t="s">
        <v>7</v>
      </c>
      <c r="M99" s="77" t="s">
        <v>7</v>
      </c>
      <c r="N99" s="77" t="s">
        <v>7</v>
      </c>
      <c r="O99" s="77" t="s">
        <v>7</v>
      </c>
      <c r="P99" s="79" t="s">
        <v>34</v>
      </c>
      <c r="Q99" s="79" t="s">
        <v>34</v>
      </c>
      <c r="R99" s="79" t="s">
        <v>34</v>
      </c>
      <c r="S99" s="79" t="s">
        <v>34</v>
      </c>
      <c r="T99" s="79" t="s">
        <v>34</v>
      </c>
      <c r="U99" s="79" t="s">
        <v>34</v>
      </c>
      <c r="V99" s="79" t="s">
        <v>34</v>
      </c>
      <c r="W99" s="79" t="s">
        <v>34</v>
      </c>
      <c r="X99" s="77" t="s">
        <v>53</v>
      </c>
      <c r="Y99" s="77" t="s">
        <v>53</v>
      </c>
      <c r="Z99" s="77"/>
      <c r="AA99" s="77"/>
      <c r="AB99" s="93"/>
      <c r="AC99" s="89" t="s">
        <v>48</v>
      </c>
      <c r="AD99" s="89" t="s">
        <v>50</v>
      </c>
      <c r="AE99" s="77"/>
      <c r="AF99" s="77"/>
      <c r="AG99" s="77"/>
      <c r="AH99" s="77"/>
      <c r="AI99" s="77"/>
      <c r="AJ99" s="77"/>
      <c r="AK99" s="77"/>
      <c r="AL99" s="77"/>
      <c r="AM99" s="77"/>
      <c r="AN99" s="77"/>
      <c r="AO99" s="77"/>
      <c r="AP99" s="77"/>
      <c r="AQ99" s="77"/>
      <c r="AR99" s="77"/>
      <c r="AS99" s="77"/>
      <c r="AT99" s="77"/>
      <c r="AU99" s="77"/>
      <c r="AV99" s="77"/>
      <c r="AW99" s="77"/>
      <c r="AX99" s="77"/>
      <c r="AY99" s="77"/>
      <c r="AZ99" s="77"/>
      <c r="BA99" s="77"/>
      <c r="BB99" s="77"/>
      <c r="BC99" s="77"/>
      <c r="BD99" s="77"/>
      <c r="BE99" s="77"/>
      <c r="BF99" s="152"/>
      <c r="BG99" s="83"/>
      <c r="BH99" s="36"/>
      <c r="BI99" s="84">
        <f t="shared" si="54"/>
        <v>8</v>
      </c>
      <c r="BJ99" s="22">
        <f t="shared" si="55"/>
        <v>0</v>
      </c>
      <c r="BK99" s="22">
        <f t="shared" si="56"/>
        <v>0</v>
      </c>
      <c r="BL99" s="22">
        <f t="shared" si="57"/>
        <v>8</v>
      </c>
      <c r="BM99" s="22">
        <f t="shared" ref="BM99:BM105" si="85">COUNTIF(H99:BG99,"Е")+COUNTIF(F99:BF99,"о")+COUNTIF(F99:BF99,"А")</f>
        <v>1</v>
      </c>
      <c r="BN99" s="22">
        <f t="shared" si="58"/>
        <v>3</v>
      </c>
      <c r="BO99" s="22">
        <f t="shared" si="59"/>
        <v>0</v>
      </c>
      <c r="BP99" s="86">
        <f t="shared" si="84"/>
        <v>20</v>
      </c>
    </row>
    <row r="100" spans="1:68" s="2" customFormat="1" x14ac:dyDescent="0.2">
      <c r="A100" s="57" t="s">
        <v>12</v>
      </c>
      <c r="B100" s="65" t="s">
        <v>29</v>
      </c>
      <c r="C100" s="65">
        <v>1</v>
      </c>
      <c r="D100" s="275" t="s">
        <v>128</v>
      </c>
      <c r="E100" s="30"/>
      <c r="F100" s="274" t="s">
        <v>30</v>
      </c>
      <c r="G100" s="229"/>
      <c r="H100" s="77" t="s">
        <v>7</v>
      </c>
      <c r="I100" s="77" t="s">
        <v>7</v>
      </c>
      <c r="J100" s="77" t="s">
        <v>7</v>
      </c>
      <c r="K100" s="77" t="s">
        <v>7</v>
      </c>
      <c r="L100" s="77" t="s">
        <v>7</v>
      </c>
      <c r="M100" s="77" t="s">
        <v>7</v>
      </c>
      <c r="N100" s="77" t="s">
        <v>7</v>
      </c>
      <c r="O100" s="77" t="s">
        <v>7</v>
      </c>
      <c r="P100" s="77" t="s">
        <v>7</v>
      </c>
      <c r="Q100" s="77" t="s">
        <v>7</v>
      </c>
      <c r="R100" s="77" t="s">
        <v>7</v>
      </c>
      <c r="S100" s="77" t="s">
        <v>7</v>
      </c>
      <c r="T100" s="77" t="s">
        <v>7</v>
      </c>
      <c r="U100" s="77" t="s">
        <v>7</v>
      </c>
      <c r="V100" s="77" t="s">
        <v>7</v>
      </c>
      <c r="W100" s="77" t="s">
        <v>7</v>
      </c>
      <c r="X100" s="77" t="s">
        <v>7</v>
      </c>
      <c r="Y100" s="119" t="s">
        <v>31</v>
      </c>
      <c r="Z100" s="119" t="s">
        <v>31</v>
      </c>
      <c r="AA100" s="119" t="s">
        <v>31</v>
      </c>
      <c r="AB100" s="91" t="s">
        <v>32</v>
      </c>
      <c r="AC100" s="78" t="s">
        <v>7</v>
      </c>
      <c r="AD100" s="78" t="s">
        <v>7</v>
      </c>
      <c r="AE100" s="78" t="s">
        <v>7</v>
      </c>
      <c r="AF100" s="78" t="s">
        <v>7</v>
      </c>
      <c r="AG100" s="78" t="s">
        <v>7</v>
      </c>
      <c r="AH100" s="78" t="s">
        <v>7</v>
      </c>
      <c r="AI100" s="78" t="s">
        <v>7</v>
      </c>
      <c r="AJ100" s="78" t="s">
        <v>7</v>
      </c>
      <c r="AK100" s="78" t="s">
        <v>7</v>
      </c>
      <c r="AL100" s="78" t="s">
        <v>7</v>
      </c>
      <c r="AM100" s="78" t="s">
        <v>7</v>
      </c>
      <c r="AN100" s="78" t="s">
        <v>7</v>
      </c>
      <c r="AO100" s="78" t="s">
        <v>7</v>
      </c>
      <c r="AP100" s="78" t="s">
        <v>7</v>
      </c>
      <c r="AQ100" s="78" t="s">
        <v>7</v>
      </c>
      <c r="AR100" s="78" t="s">
        <v>7</v>
      </c>
      <c r="AS100" s="78" t="s">
        <v>7</v>
      </c>
      <c r="AT100" s="119" t="s">
        <v>31</v>
      </c>
      <c r="AU100" s="76" t="s">
        <v>31</v>
      </c>
      <c r="AV100" s="76" t="s">
        <v>31</v>
      </c>
      <c r="AW100" s="136" t="s">
        <v>32</v>
      </c>
      <c r="AX100" s="136" t="s">
        <v>32</v>
      </c>
      <c r="AY100" s="136" t="s">
        <v>32</v>
      </c>
      <c r="AZ100" s="136" t="s">
        <v>32</v>
      </c>
      <c r="BA100" s="136" t="s">
        <v>32</v>
      </c>
      <c r="BB100" s="136" t="s">
        <v>32</v>
      </c>
      <c r="BC100" s="136" t="s">
        <v>32</v>
      </c>
      <c r="BD100" s="136" t="s">
        <v>32</v>
      </c>
      <c r="BE100" s="136" t="s">
        <v>32</v>
      </c>
      <c r="BF100" s="256" t="s">
        <v>32</v>
      </c>
      <c r="BG100" s="137" t="s">
        <v>32</v>
      </c>
      <c r="BI100" s="84">
        <f t="shared" ref="BI100:BI105" si="86">COUNTIF(G100:X100,"З")</f>
        <v>17</v>
      </c>
      <c r="BJ100" s="22">
        <f t="shared" ref="BJ100:BJ105" si="87">COUNTIF(AA100:BG100,"З")</f>
        <v>17</v>
      </c>
      <c r="BK100" s="22">
        <f t="shared" ref="BK100:BK105" si="88">COUNTIF(G100:BG100,"С")</f>
        <v>6</v>
      </c>
      <c r="BL100" s="22">
        <f t="shared" ref="BL100:BL105" si="89">COUNTIF(G100:BG100,"П")</f>
        <v>0</v>
      </c>
      <c r="BM100" s="22">
        <f t="shared" si="85"/>
        <v>0</v>
      </c>
      <c r="BN100" s="22">
        <f t="shared" ref="BN100:BN105" si="90">COUNTIF(G100:BG100,"Д")</f>
        <v>0</v>
      </c>
      <c r="BO100" s="22">
        <f t="shared" ref="BO100:BO105" si="91">COUNTIF(G100:BG100,"К")</f>
        <v>12</v>
      </c>
      <c r="BP100" s="86">
        <f t="shared" si="84"/>
        <v>52</v>
      </c>
    </row>
    <row r="101" spans="1:68" s="2" customFormat="1" x14ac:dyDescent="0.2">
      <c r="A101" s="57" t="s">
        <v>12</v>
      </c>
      <c r="B101" s="65" t="s">
        <v>29</v>
      </c>
      <c r="C101" s="65">
        <v>2</v>
      </c>
      <c r="D101" s="275" t="s">
        <v>128</v>
      </c>
      <c r="E101" s="30"/>
      <c r="F101" s="274" t="s">
        <v>39</v>
      </c>
      <c r="G101" s="229"/>
      <c r="H101" s="77" t="s">
        <v>7</v>
      </c>
      <c r="I101" s="77" t="s">
        <v>7</v>
      </c>
      <c r="J101" s="77" t="s">
        <v>7</v>
      </c>
      <c r="K101" s="77" t="s">
        <v>7</v>
      </c>
      <c r="L101" s="77" t="s">
        <v>7</v>
      </c>
      <c r="M101" s="77" t="s">
        <v>7</v>
      </c>
      <c r="N101" s="77" t="s">
        <v>7</v>
      </c>
      <c r="O101" s="77" t="s">
        <v>7</v>
      </c>
      <c r="P101" s="77" t="s">
        <v>7</v>
      </c>
      <c r="Q101" s="77" t="s">
        <v>7</v>
      </c>
      <c r="R101" s="77" t="s">
        <v>7</v>
      </c>
      <c r="S101" s="77" t="s">
        <v>7</v>
      </c>
      <c r="T101" s="77" t="s">
        <v>7</v>
      </c>
      <c r="U101" s="77" t="s">
        <v>7</v>
      </c>
      <c r="V101" s="77" t="s">
        <v>7</v>
      </c>
      <c r="W101" s="77" t="s">
        <v>7</v>
      </c>
      <c r="X101" s="76" t="s">
        <v>31</v>
      </c>
      <c r="Y101" s="76" t="s">
        <v>31</v>
      </c>
      <c r="Z101" s="76" t="s">
        <v>31</v>
      </c>
      <c r="AA101" s="91" t="s">
        <v>32</v>
      </c>
      <c r="AB101" s="91" t="s">
        <v>32</v>
      </c>
      <c r="AC101" s="125" t="s">
        <v>7</v>
      </c>
      <c r="AD101" s="78" t="s">
        <v>7</v>
      </c>
      <c r="AE101" s="78" t="s">
        <v>7</v>
      </c>
      <c r="AF101" s="78" t="s">
        <v>7</v>
      </c>
      <c r="AG101" s="78" t="s">
        <v>7</v>
      </c>
      <c r="AH101" s="78" t="s">
        <v>7</v>
      </c>
      <c r="AI101" s="78" t="s">
        <v>7</v>
      </c>
      <c r="AJ101" s="78" t="s">
        <v>7</v>
      </c>
      <c r="AK101" s="78" t="s">
        <v>7</v>
      </c>
      <c r="AL101" s="78" t="s">
        <v>7</v>
      </c>
      <c r="AM101" s="78" t="s">
        <v>7</v>
      </c>
      <c r="AN101" s="78" t="s">
        <v>7</v>
      </c>
      <c r="AO101" s="78" t="s">
        <v>7</v>
      </c>
      <c r="AP101" s="77" t="s">
        <v>7</v>
      </c>
      <c r="AQ101" s="77" t="s">
        <v>7</v>
      </c>
      <c r="AR101" s="77" t="s">
        <v>7</v>
      </c>
      <c r="AS101" s="119" t="s">
        <v>31</v>
      </c>
      <c r="AT101" s="119" t="s">
        <v>31</v>
      </c>
      <c r="AU101" s="76" t="s">
        <v>31</v>
      </c>
      <c r="AV101" s="79" t="s">
        <v>34</v>
      </c>
      <c r="AW101" s="79" t="s">
        <v>34</v>
      </c>
      <c r="AX101" s="136" t="s">
        <v>32</v>
      </c>
      <c r="AY101" s="136" t="s">
        <v>32</v>
      </c>
      <c r="AZ101" s="136" t="s">
        <v>32</v>
      </c>
      <c r="BA101" s="136" t="s">
        <v>32</v>
      </c>
      <c r="BB101" s="136" t="s">
        <v>32</v>
      </c>
      <c r="BC101" s="136" t="s">
        <v>32</v>
      </c>
      <c r="BD101" s="136" t="s">
        <v>32</v>
      </c>
      <c r="BE101" s="136" t="s">
        <v>32</v>
      </c>
      <c r="BF101" s="256" t="s">
        <v>32</v>
      </c>
      <c r="BG101" s="137" t="s">
        <v>32</v>
      </c>
      <c r="BI101" s="84">
        <f t="shared" si="86"/>
        <v>16</v>
      </c>
      <c r="BJ101" s="22">
        <f t="shared" si="87"/>
        <v>16</v>
      </c>
      <c r="BK101" s="22">
        <f t="shared" si="88"/>
        <v>6</v>
      </c>
      <c r="BL101" s="22">
        <f t="shared" si="89"/>
        <v>2</v>
      </c>
      <c r="BM101" s="22">
        <f t="shared" si="85"/>
        <v>0</v>
      </c>
      <c r="BN101" s="22">
        <f t="shared" si="90"/>
        <v>0</v>
      </c>
      <c r="BO101" s="22">
        <f t="shared" si="91"/>
        <v>12</v>
      </c>
      <c r="BP101" s="86">
        <f t="shared" si="84"/>
        <v>52</v>
      </c>
    </row>
    <row r="102" spans="1:68" s="2" customFormat="1" x14ac:dyDescent="0.2">
      <c r="A102" s="57" t="s">
        <v>12</v>
      </c>
      <c r="B102" s="65" t="s">
        <v>29</v>
      </c>
      <c r="C102" s="65">
        <v>3</v>
      </c>
      <c r="D102" s="197" t="s">
        <v>59</v>
      </c>
      <c r="E102" s="184"/>
      <c r="F102" s="212" t="s">
        <v>43</v>
      </c>
      <c r="G102" s="229"/>
      <c r="H102" s="77" t="s">
        <v>7</v>
      </c>
      <c r="I102" s="77" t="s">
        <v>7</v>
      </c>
      <c r="J102" s="77" t="s">
        <v>7</v>
      </c>
      <c r="K102" s="77" t="s">
        <v>7</v>
      </c>
      <c r="L102" s="77" t="s">
        <v>7</v>
      </c>
      <c r="M102" s="77" t="s">
        <v>7</v>
      </c>
      <c r="N102" s="77" t="s">
        <v>7</v>
      </c>
      <c r="O102" s="77" t="s">
        <v>7</v>
      </c>
      <c r="P102" s="77" t="s">
        <v>7</v>
      </c>
      <c r="Q102" s="77" t="s">
        <v>7</v>
      </c>
      <c r="R102" s="77" t="s">
        <v>7</v>
      </c>
      <c r="S102" s="77" t="s">
        <v>7</v>
      </c>
      <c r="T102" s="77" t="s">
        <v>7</v>
      </c>
      <c r="U102" s="77" t="s">
        <v>7</v>
      </c>
      <c r="V102" s="77" t="s">
        <v>7</v>
      </c>
      <c r="W102" s="77" t="s">
        <v>7</v>
      </c>
      <c r="X102" s="76" t="s">
        <v>31</v>
      </c>
      <c r="Y102" s="76" t="s">
        <v>31</v>
      </c>
      <c r="Z102" s="76" t="s">
        <v>31</v>
      </c>
      <c r="AA102" s="91" t="s">
        <v>32</v>
      </c>
      <c r="AB102" s="91" t="s">
        <v>32</v>
      </c>
      <c r="AC102" s="125" t="s">
        <v>7</v>
      </c>
      <c r="AD102" s="78" t="s">
        <v>7</v>
      </c>
      <c r="AE102" s="78" t="s">
        <v>7</v>
      </c>
      <c r="AF102" s="78" t="s">
        <v>7</v>
      </c>
      <c r="AG102" s="78" t="s">
        <v>7</v>
      </c>
      <c r="AH102" s="78" t="s">
        <v>7</v>
      </c>
      <c r="AI102" s="78" t="s">
        <v>7</v>
      </c>
      <c r="AJ102" s="78" t="s">
        <v>7</v>
      </c>
      <c r="AK102" s="78" t="s">
        <v>7</v>
      </c>
      <c r="AL102" s="78" t="s">
        <v>7</v>
      </c>
      <c r="AM102" s="78" t="s">
        <v>7</v>
      </c>
      <c r="AN102" s="78" t="s">
        <v>7</v>
      </c>
      <c r="AO102" s="78" t="s">
        <v>7</v>
      </c>
      <c r="AP102" s="77" t="s">
        <v>7</v>
      </c>
      <c r="AQ102" s="77" t="s">
        <v>7</v>
      </c>
      <c r="AR102" s="77" t="s">
        <v>7</v>
      </c>
      <c r="AS102" s="119" t="s">
        <v>31</v>
      </c>
      <c r="AT102" s="119" t="s">
        <v>31</v>
      </c>
      <c r="AU102" s="79" t="s">
        <v>34</v>
      </c>
      <c r="AV102" s="79" t="s">
        <v>34</v>
      </c>
      <c r="AW102" s="79" t="s">
        <v>34</v>
      </c>
      <c r="AX102" s="91" t="s">
        <v>32</v>
      </c>
      <c r="AY102" s="91" t="s">
        <v>32</v>
      </c>
      <c r="AZ102" s="91" t="s">
        <v>32</v>
      </c>
      <c r="BA102" s="91" t="s">
        <v>32</v>
      </c>
      <c r="BB102" s="91" t="s">
        <v>32</v>
      </c>
      <c r="BC102" s="91" t="s">
        <v>32</v>
      </c>
      <c r="BD102" s="91" t="s">
        <v>32</v>
      </c>
      <c r="BE102" s="91" t="s">
        <v>32</v>
      </c>
      <c r="BF102" s="257" t="s">
        <v>32</v>
      </c>
      <c r="BG102" s="92" t="s">
        <v>32</v>
      </c>
      <c r="BH102" s="4"/>
      <c r="BI102" s="84">
        <f t="shared" si="86"/>
        <v>16</v>
      </c>
      <c r="BJ102" s="22">
        <f t="shared" si="87"/>
        <v>16</v>
      </c>
      <c r="BK102" s="22">
        <f t="shared" si="88"/>
        <v>5</v>
      </c>
      <c r="BL102" s="22">
        <f t="shared" si="89"/>
        <v>3</v>
      </c>
      <c r="BM102" s="22">
        <f t="shared" si="85"/>
        <v>0</v>
      </c>
      <c r="BN102" s="22">
        <f t="shared" si="90"/>
        <v>0</v>
      </c>
      <c r="BO102" s="22">
        <f t="shared" si="91"/>
        <v>12</v>
      </c>
      <c r="BP102" s="86">
        <f t="shared" si="84"/>
        <v>52</v>
      </c>
    </row>
    <row r="103" spans="1:68" s="280" customFormat="1" x14ac:dyDescent="0.2">
      <c r="A103" s="57" t="s">
        <v>12</v>
      </c>
      <c r="B103" s="65" t="s">
        <v>29</v>
      </c>
      <c r="C103" s="65">
        <v>3</v>
      </c>
      <c r="D103" s="197" t="s">
        <v>115</v>
      </c>
      <c r="E103" s="184"/>
      <c r="F103" s="212" t="s">
        <v>43</v>
      </c>
      <c r="G103" s="229"/>
      <c r="H103" s="77" t="s">
        <v>7</v>
      </c>
      <c r="I103" s="77" t="s">
        <v>7</v>
      </c>
      <c r="J103" s="77" t="s">
        <v>7</v>
      </c>
      <c r="K103" s="77" t="s">
        <v>7</v>
      </c>
      <c r="L103" s="77" t="s">
        <v>7</v>
      </c>
      <c r="M103" s="77" t="s">
        <v>7</v>
      </c>
      <c r="N103" s="77" t="s">
        <v>7</v>
      </c>
      <c r="O103" s="77" t="s">
        <v>7</v>
      </c>
      <c r="P103" s="77" t="s">
        <v>7</v>
      </c>
      <c r="Q103" s="77" t="s">
        <v>7</v>
      </c>
      <c r="R103" s="77" t="s">
        <v>7</v>
      </c>
      <c r="S103" s="77" t="s">
        <v>7</v>
      </c>
      <c r="T103" s="77" t="s">
        <v>7</v>
      </c>
      <c r="U103" s="77" t="s">
        <v>7</v>
      </c>
      <c r="V103" s="77" t="s">
        <v>7</v>
      </c>
      <c r="W103" s="77" t="s">
        <v>7</v>
      </c>
      <c r="X103" s="76" t="s">
        <v>31</v>
      </c>
      <c r="Y103" s="76" t="s">
        <v>31</v>
      </c>
      <c r="Z103" s="91" t="s">
        <v>32</v>
      </c>
      <c r="AA103" s="91" t="s">
        <v>32</v>
      </c>
      <c r="AB103" s="91" t="s">
        <v>32</v>
      </c>
      <c r="AC103" s="125" t="s">
        <v>7</v>
      </c>
      <c r="AD103" s="78" t="s">
        <v>7</v>
      </c>
      <c r="AE103" s="78" t="s">
        <v>7</v>
      </c>
      <c r="AF103" s="78" t="s">
        <v>7</v>
      </c>
      <c r="AG103" s="78" t="s">
        <v>7</v>
      </c>
      <c r="AH103" s="78" t="s">
        <v>7</v>
      </c>
      <c r="AI103" s="78" t="s">
        <v>7</v>
      </c>
      <c r="AJ103" s="78" t="s">
        <v>7</v>
      </c>
      <c r="AK103" s="78" t="s">
        <v>7</v>
      </c>
      <c r="AL103" s="78" t="s">
        <v>7</v>
      </c>
      <c r="AM103" s="78" t="s">
        <v>7</v>
      </c>
      <c r="AN103" s="78" t="s">
        <v>7</v>
      </c>
      <c r="AO103" s="78" t="s">
        <v>7</v>
      </c>
      <c r="AP103" s="77" t="s">
        <v>7</v>
      </c>
      <c r="AQ103" s="77" t="s">
        <v>7</v>
      </c>
      <c r="AR103" s="77" t="s">
        <v>7</v>
      </c>
      <c r="AS103" s="119" t="s">
        <v>31</v>
      </c>
      <c r="AT103" s="119" t="s">
        <v>31</v>
      </c>
      <c r="AU103" s="119" t="s">
        <v>31</v>
      </c>
      <c r="AV103" s="79" t="s">
        <v>34</v>
      </c>
      <c r="AW103" s="79" t="s">
        <v>34</v>
      </c>
      <c r="AX103" s="79" t="s">
        <v>34</v>
      </c>
      <c r="AY103" s="91" t="s">
        <v>32</v>
      </c>
      <c r="AZ103" s="91" t="s">
        <v>32</v>
      </c>
      <c r="BA103" s="91" t="s">
        <v>32</v>
      </c>
      <c r="BB103" s="91" t="s">
        <v>32</v>
      </c>
      <c r="BC103" s="91" t="s">
        <v>32</v>
      </c>
      <c r="BD103" s="91" t="s">
        <v>32</v>
      </c>
      <c r="BE103" s="91" t="s">
        <v>32</v>
      </c>
      <c r="BF103" s="257" t="s">
        <v>32</v>
      </c>
      <c r="BG103" s="92" t="s">
        <v>32</v>
      </c>
      <c r="BH103" s="4"/>
      <c r="BI103" s="84">
        <f t="shared" ref="BI103:BI104" si="92">COUNTIF(G103:X103,"З")</f>
        <v>16</v>
      </c>
      <c r="BJ103" s="22">
        <f t="shared" ref="BJ103:BJ104" si="93">COUNTIF(AA103:BG103,"З")</f>
        <v>16</v>
      </c>
      <c r="BK103" s="22">
        <f t="shared" ref="BK103:BK104" si="94">COUNTIF(G103:BG103,"С")</f>
        <v>5</v>
      </c>
      <c r="BL103" s="22">
        <f t="shared" ref="BL103:BL104" si="95">COUNTIF(G103:BG103,"П")</f>
        <v>3</v>
      </c>
      <c r="BM103" s="22">
        <f t="shared" ref="BM103:BM104" si="96">COUNTIF(H103:BG103,"Е")+COUNTIF(F103:BF103,"о")+COUNTIF(F103:BF103,"А")</f>
        <v>0</v>
      </c>
      <c r="BN103" s="22">
        <f t="shared" ref="BN103:BN104" si="97">COUNTIF(G103:BG103,"Д")</f>
        <v>0</v>
      </c>
      <c r="BO103" s="22">
        <f t="shared" ref="BO103:BO104" si="98">COUNTIF(G103:BG103,"К")</f>
        <v>12</v>
      </c>
      <c r="BP103" s="86">
        <f t="shared" ref="BP103:BP104" si="99">SUM(BI103:BO103)</f>
        <v>52</v>
      </c>
    </row>
    <row r="104" spans="1:68" s="280" customFormat="1" x14ac:dyDescent="0.2">
      <c r="A104" s="57" t="s">
        <v>12</v>
      </c>
      <c r="B104" s="65" t="s">
        <v>29</v>
      </c>
      <c r="C104" s="65" t="s">
        <v>46</v>
      </c>
      <c r="D104" s="275" t="s">
        <v>59</v>
      </c>
      <c r="E104" s="184"/>
      <c r="F104" s="212" t="s">
        <v>47</v>
      </c>
      <c r="G104" s="231"/>
      <c r="H104" s="77" t="s">
        <v>7</v>
      </c>
      <c r="I104" s="77" t="s">
        <v>7</v>
      </c>
      <c r="J104" s="77" t="s">
        <v>7</v>
      </c>
      <c r="K104" s="77" t="s">
        <v>7</v>
      </c>
      <c r="L104" s="77" t="s">
        <v>7</v>
      </c>
      <c r="M104" s="77" t="s">
        <v>7</v>
      </c>
      <c r="N104" s="77" t="s">
        <v>7</v>
      </c>
      <c r="O104" s="77" t="s">
        <v>7</v>
      </c>
      <c r="P104" s="77" t="s">
        <v>7</v>
      </c>
      <c r="Q104" s="77" t="s">
        <v>7</v>
      </c>
      <c r="R104" s="77" t="s">
        <v>7</v>
      </c>
      <c r="S104" s="77" t="s">
        <v>7</v>
      </c>
      <c r="T104" s="77" t="s">
        <v>7</v>
      </c>
      <c r="U104" s="77" t="s">
        <v>7</v>
      </c>
      <c r="V104" s="77" t="s">
        <v>7</v>
      </c>
      <c r="W104" s="77" t="s">
        <v>7</v>
      </c>
      <c r="X104" s="76" t="s">
        <v>31</v>
      </c>
      <c r="Y104" s="76" t="s">
        <v>31</v>
      </c>
      <c r="Z104" s="196" t="s">
        <v>32</v>
      </c>
      <c r="AA104" s="196" t="s">
        <v>32</v>
      </c>
      <c r="AB104" s="196" t="s">
        <v>32</v>
      </c>
      <c r="AC104" s="122" t="s">
        <v>7</v>
      </c>
      <c r="AD104" s="122" t="s">
        <v>7</v>
      </c>
      <c r="AE104" s="122" t="s">
        <v>7</v>
      </c>
      <c r="AF104" s="122" t="s">
        <v>7</v>
      </c>
      <c r="AG104" s="122" t="s">
        <v>7</v>
      </c>
      <c r="AH104" s="122" t="s">
        <v>7</v>
      </c>
      <c r="AI104" s="122" t="s">
        <v>7</v>
      </c>
      <c r="AJ104" s="122" t="s">
        <v>7</v>
      </c>
      <c r="AK104" s="122" t="s">
        <v>7</v>
      </c>
      <c r="AL104" s="122" t="s">
        <v>7</v>
      </c>
      <c r="AM104" s="122" t="s">
        <v>7</v>
      </c>
      <c r="AN104" s="122" t="s">
        <v>7</v>
      </c>
      <c r="AO104" s="76" t="s">
        <v>31</v>
      </c>
      <c r="AP104" s="79" t="s">
        <v>34</v>
      </c>
      <c r="AQ104" s="79" t="s">
        <v>34</v>
      </c>
      <c r="AR104" s="79" t="s">
        <v>34</v>
      </c>
      <c r="AS104" s="122" t="s">
        <v>53</v>
      </c>
      <c r="AT104" s="122" t="s">
        <v>53</v>
      </c>
      <c r="AU104" s="122" t="s">
        <v>53</v>
      </c>
      <c r="AV104" s="122" t="s">
        <v>53</v>
      </c>
      <c r="AW104" s="179" t="s">
        <v>50</v>
      </c>
      <c r="AX104" s="179" t="s">
        <v>50</v>
      </c>
      <c r="AY104" s="122"/>
      <c r="AZ104" s="122"/>
      <c r="BA104" s="122"/>
      <c r="BB104" s="122"/>
      <c r="BC104" s="122"/>
      <c r="BD104" s="122"/>
      <c r="BE104" s="122"/>
      <c r="BF104" s="261"/>
      <c r="BG104" s="180"/>
      <c r="BH104" s="4"/>
      <c r="BI104" s="84">
        <f t="shared" si="92"/>
        <v>16</v>
      </c>
      <c r="BJ104" s="22">
        <f t="shared" si="93"/>
        <v>12</v>
      </c>
      <c r="BK104" s="22">
        <f t="shared" si="94"/>
        <v>3</v>
      </c>
      <c r="BL104" s="22">
        <f t="shared" si="95"/>
        <v>3</v>
      </c>
      <c r="BM104" s="22">
        <f t="shared" si="96"/>
        <v>0</v>
      </c>
      <c r="BN104" s="22">
        <f t="shared" si="97"/>
        <v>4</v>
      </c>
      <c r="BO104" s="22">
        <f t="shared" si="98"/>
        <v>3</v>
      </c>
      <c r="BP104" s="86">
        <f t="shared" si="99"/>
        <v>41</v>
      </c>
    </row>
    <row r="105" spans="1:68" s="2" customFormat="1" x14ac:dyDescent="0.2">
      <c r="A105" s="57" t="s">
        <v>12</v>
      </c>
      <c r="B105" s="65" t="s">
        <v>29</v>
      </c>
      <c r="C105" s="65" t="s">
        <v>46</v>
      </c>
      <c r="D105" s="275" t="s">
        <v>115</v>
      </c>
      <c r="E105" s="184"/>
      <c r="F105" s="212" t="s">
        <v>47</v>
      </c>
      <c r="G105" s="231"/>
      <c r="H105" s="77" t="s">
        <v>7</v>
      </c>
      <c r="I105" s="77" t="s">
        <v>7</v>
      </c>
      <c r="J105" s="77" t="s">
        <v>7</v>
      </c>
      <c r="K105" s="77" t="s">
        <v>7</v>
      </c>
      <c r="L105" s="77" t="s">
        <v>7</v>
      </c>
      <c r="M105" s="77" t="s">
        <v>7</v>
      </c>
      <c r="N105" s="77" t="s">
        <v>7</v>
      </c>
      <c r="O105" s="77" t="s">
        <v>7</v>
      </c>
      <c r="P105" s="77" t="s">
        <v>7</v>
      </c>
      <c r="Q105" s="77" t="s">
        <v>7</v>
      </c>
      <c r="R105" s="77" t="s">
        <v>7</v>
      </c>
      <c r="S105" s="77" t="s">
        <v>7</v>
      </c>
      <c r="T105" s="77" t="s">
        <v>7</v>
      </c>
      <c r="U105" s="77" t="s">
        <v>7</v>
      </c>
      <c r="V105" s="77" t="s">
        <v>7</v>
      </c>
      <c r="W105" s="77" t="s">
        <v>7</v>
      </c>
      <c r="X105" s="76" t="s">
        <v>31</v>
      </c>
      <c r="Y105" s="91" t="s">
        <v>32</v>
      </c>
      <c r="Z105" s="91" t="s">
        <v>32</v>
      </c>
      <c r="AA105" s="77" t="s">
        <v>7</v>
      </c>
      <c r="AB105" s="77" t="s">
        <v>7</v>
      </c>
      <c r="AC105" s="77" t="s">
        <v>7</v>
      </c>
      <c r="AD105" s="77" t="s">
        <v>7</v>
      </c>
      <c r="AE105" s="77" t="s">
        <v>7</v>
      </c>
      <c r="AF105" s="77" t="s">
        <v>7</v>
      </c>
      <c r="AG105" s="77" t="s">
        <v>7</v>
      </c>
      <c r="AH105" s="77" t="s">
        <v>7</v>
      </c>
      <c r="AI105" s="77" t="s">
        <v>7</v>
      </c>
      <c r="AJ105" s="77" t="s">
        <v>7</v>
      </c>
      <c r="AK105" s="77" t="s">
        <v>7</v>
      </c>
      <c r="AL105" s="77" t="s">
        <v>7</v>
      </c>
      <c r="AM105" s="77" t="s">
        <v>7</v>
      </c>
      <c r="AN105" s="77" t="s">
        <v>7</v>
      </c>
      <c r="AO105" s="76" t="s">
        <v>31</v>
      </c>
      <c r="AP105" s="79" t="s">
        <v>34</v>
      </c>
      <c r="AQ105" s="79" t="s">
        <v>34</v>
      </c>
      <c r="AR105" s="79" t="s">
        <v>34</v>
      </c>
      <c r="AS105" s="77" t="s">
        <v>53</v>
      </c>
      <c r="AT105" s="77" t="s">
        <v>53</v>
      </c>
      <c r="AU105" s="77" t="s">
        <v>53</v>
      </c>
      <c r="AV105" s="77" t="s">
        <v>53</v>
      </c>
      <c r="AW105" s="89" t="s">
        <v>50</v>
      </c>
      <c r="AX105" s="77"/>
      <c r="AY105" s="77"/>
      <c r="AZ105" s="77"/>
      <c r="BA105" s="77"/>
      <c r="BB105" s="77"/>
      <c r="BC105" s="77"/>
      <c r="BD105" s="77"/>
      <c r="BE105" s="77"/>
      <c r="BF105" s="152"/>
      <c r="BG105" s="83"/>
      <c r="BH105" s="4"/>
      <c r="BI105" s="84">
        <f t="shared" si="86"/>
        <v>16</v>
      </c>
      <c r="BJ105" s="22">
        <f t="shared" si="87"/>
        <v>14</v>
      </c>
      <c r="BK105" s="22">
        <f t="shared" si="88"/>
        <v>2</v>
      </c>
      <c r="BL105" s="22">
        <f t="shared" si="89"/>
        <v>3</v>
      </c>
      <c r="BM105" s="22">
        <f t="shared" si="85"/>
        <v>0</v>
      </c>
      <c r="BN105" s="22">
        <f t="shared" si="90"/>
        <v>4</v>
      </c>
      <c r="BO105" s="22">
        <f t="shared" si="91"/>
        <v>2</v>
      </c>
      <c r="BP105" s="86">
        <f t="shared" si="84"/>
        <v>41</v>
      </c>
    </row>
    <row r="106" spans="1:68" s="4" customFormat="1" ht="18" customHeight="1" x14ac:dyDescent="0.2">
      <c r="A106" s="57"/>
      <c r="B106" s="65"/>
      <c r="C106" s="65"/>
      <c r="D106" s="8"/>
      <c r="E106" s="30"/>
      <c r="F106" s="8" t="s">
        <v>19</v>
      </c>
      <c r="G106" s="224"/>
      <c r="H106" s="41">
        <v>1</v>
      </c>
      <c r="I106" s="41">
        <v>2</v>
      </c>
      <c r="J106" s="41">
        <v>3</v>
      </c>
      <c r="K106" s="41">
        <v>4</v>
      </c>
      <c r="L106" s="41">
        <v>5</v>
      </c>
      <c r="M106" s="41">
        <v>6</v>
      </c>
      <c r="N106" s="41">
        <v>7</v>
      </c>
      <c r="O106" s="41">
        <v>8</v>
      </c>
      <c r="P106" s="41">
        <v>9</v>
      </c>
      <c r="Q106" s="41">
        <v>10</v>
      </c>
      <c r="R106" s="41">
        <v>11</v>
      </c>
      <c r="S106" s="41">
        <v>12</v>
      </c>
      <c r="T106" s="41">
        <v>13</v>
      </c>
      <c r="U106" s="41">
        <v>14</v>
      </c>
      <c r="V106" s="41">
        <v>15</v>
      </c>
      <c r="W106" s="41">
        <v>16</v>
      </c>
      <c r="X106" s="41">
        <v>17</v>
      </c>
      <c r="Y106" s="41">
        <v>18</v>
      </c>
      <c r="Z106" s="41">
        <v>19</v>
      </c>
      <c r="AA106" s="41">
        <v>20</v>
      </c>
      <c r="AB106" s="41"/>
      <c r="AC106" s="41">
        <v>1</v>
      </c>
      <c r="AD106" s="41">
        <v>2</v>
      </c>
      <c r="AE106" s="41">
        <v>3</v>
      </c>
      <c r="AF106" s="41">
        <v>4</v>
      </c>
      <c r="AG106" s="41">
        <v>5</v>
      </c>
      <c r="AH106" s="41">
        <v>6</v>
      </c>
      <c r="AI106" s="41">
        <v>7</v>
      </c>
      <c r="AJ106" s="41">
        <v>8</v>
      </c>
      <c r="AK106" s="41">
        <v>9</v>
      </c>
      <c r="AL106" s="41">
        <v>10</v>
      </c>
      <c r="AM106" s="41">
        <v>11</v>
      </c>
      <c r="AN106" s="41">
        <v>12</v>
      </c>
      <c r="AO106" s="41">
        <v>13</v>
      </c>
      <c r="AP106" s="41">
        <v>14</v>
      </c>
      <c r="AQ106" s="41">
        <v>15</v>
      </c>
      <c r="AR106" s="41">
        <v>16</v>
      </c>
      <c r="AS106" s="41">
        <v>17</v>
      </c>
      <c r="AT106" s="41">
        <v>18</v>
      </c>
      <c r="AU106" s="41">
        <v>19</v>
      </c>
      <c r="AV106" s="41">
        <v>20</v>
      </c>
      <c r="AW106" s="32"/>
      <c r="AX106" s="32"/>
      <c r="AY106" s="32"/>
      <c r="AZ106" s="32"/>
      <c r="BA106" s="32"/>
      <c r="BB106" s="32"/>
      <c r="BC106" s="32"/>
      <c r="BD106" s="32"/>
      <c r="BE106" s="32"/>
      <c r="BF106" s="255"/>
      <c r="BG106" s="38"/>
      <c r="BI106" s="326" t="s">
        <v>60</v>
      </c>
      <c r="BJ106" s="321" t="s">
        <v>61</v>
      </c>
      <c r="BK106" s="321" t="s">
        <v>62</v>
      </c>
      <c r="BL106" s="321" t="s">
        <v>63</v>
      </c>
      <c r="BM106" s="329" t="s">
        <v>121</v>
      </c>
      <c r="BN106" s="321" t="s">
        <v>64</v>
      </c>
      <c r="BO106" s="321" t="s">
        <v>65</v>
      </c>
      <c r="BP106" s="333" t="s">
        <v>66</v>
      </c>
    </row>
    <row r="107" spans="1:68" s="4" customFormat="1" ht="18" customHeight="1" x14ac:dyDescent="0.2">
      <c r="A107" s="57"/>
      <c r="B107" s="65"/>
      <c r="C107" s="65"/>
      <c r="D107" s="6"/>
      <c r="E107" s="184"/>
      <c r="F107" s="6" t="s">
        <v>20</v>
      </c>
      <c r="G107" s="225"/>
      <c r="H107" s="1" t="s">
        <v>21</v>
      </c>
      <c r="I107" s="1" t="s">
        <v>22</v>
      </c>
      <c r="J107" s="1" t="s">
        <v>23</v>
      </c>
      <c r="K107" s="1" t="s">
        <v>24</v>
      </c>
      <c r="L107" s="1" t="s">
        <v>21</v>
      </c>
      <c r="M107" s="1" t="s">
        <v>22</v>
      </c>
      <c r="N107" s="1" t="s">
        <v>23</v>
      </c>
      <c r="O107" s="1" t="s">
        <v>24</v>
      </c>
      <c r="P107" s="1" t="s">
        <v>21</v>
      </c>
      <c r="Q107" s="1" t="s">
        <v>22</v>
      </c>
      <c r="R107" s="1" t="s">
        <v>23</v>
      </c>
      <c r="S107" s="1" t="s">
        <v>24</v>
      </c>
      <c r="T107" s="1" t="s">
        <v>21</v>
      </c>
      <c r="U107" s="1" t="s">
        <v>22</v>
      </c>
      <c r="V107" s="1" t="s">
        <v>23</v>
      </c>
      <c r="W107" s="1" t="s">
        <v>24</v>
      </c>
      <c r="X107" s="1" t="s">
        <v>21</v>
      </c>
      <c r="Y107" s="1" t="s">
        <v>22</v>
      </c>
      <c r="Z107" s="1" t="s">
        <v>23</v>
      </c>
      <c r="AA107" s="1" t="s">
        <v>24</v>
      </c>
      <c r="AB107" s="66"/>
      <c r="AC107" s="66" t="s">
        <v>21</v>
      </c>
      <c r="AD107" s="1" t="s">
        <v>22</v>
      </c>
      <c r="AE107" s="1" t="s">
        <v>23</v>
      </c>
      <c r="AF107" s="1" t="s">
        <v>24</v>
      </c>
      <c r="AG107" s="1" t="s">
        <v>21</v>
      </c>
      <c r="AH107" s="1" t="s">
        <v>22</v>
      </c>
      <c r="AI107" s="1" t="s">
        <v>23</v>
      </c>
      <c r="AJ107" s="1" t="s">
        <v>24</v>
      </c>
      <c r="AK107" s="1" t="s">
        <v>21</v>
      </c>
      <c r="AL107" s="1" t="s">
        <v>22</v>
      </c>
      <c r="AM107" s="1" t="s">
        <v>23</v>
      </c>
      <c r="AN107" s="1" t="s">
        <v>24</v>
      </c>
      <c r="AO107" s="1" t="s">
        <v>21</v>
      </c>
      <c r="AP107" s="1" t="s">
        <v>22</v>
      </c>
      <c r="AQ107" s="1" t="s">
        <v>23</v>
      </c>
      <c r="AR107" s="1" t="s">
        <v>24</v>
      </c>
      <c r="AS107" s="1" t="s">
        <v>21</v>
      </c>
      <c r="AT107" s="1" t="s">
        <v>22</v>
      </c>
      <c r="AU107" s="1" t="s">
        <v>23</v>
      </c>
      <c r="AV107" s="1" t="s">
        <v>24</v>
      </c>
      <c r="AW107" s="32"/>
      <c r="AX107" s="32"/>
      <c r="AY107" s="32"/>
      <c r="AZ107" s="32"/>
      <c r="BA107" s="32"/>
      <c r="BB107" s="32"/>
      <c r="BC107" s="32"/>
      <c r="BD107" s="32"/>
      <c r="BE107" s="32"/>
      <c r="BF107" s="255"/>
      <c r="BG107" s="38"/>
      <c r="BI107" s="326"/>
      <c r="BJ107" s="321"/>
      <c r="BK107" s="321"/>
      <c r="BL107" s="321"/>
      <c r="BM107" s="329"/>
      <c r="BN107" s="321"/>
      <c r="BO107" s="321"/>
      <c r="BP107" s="333"/>
    </row>
    <row r="108" spans="1:68" s="4" customFormat="1" ht="18.75" customHeight="1" thickBot="1" x14ac:dyDescent="0.25">
      <c r="A108" s="57"/>
      <c r="B108" s="65"/>
      <c r="C108" s="65"/>
      <c r="D108" s="7"/>
      <c r="E108" s="113"/>
      <c r="F108" s="7" t="s">
        <v>25</v>
      </c>
      <c r="G108" s="226" t="s">
        <v>26</v>
      </c>
      <c r="H108" s="3" t="s">
        <v>26</v>
      </c>
      <c r="I108" s="3" t="s">
        <v>26</v>
      </c>
      <c r="J108" s="3" t="s">
        <v>26</v>
      </c>
      <c r="K108" s="3" t="s">
        <v>26</v>
      </c>
      <c r="L108" s="3" t="s">
        <v>26</v>
      </c>
      <c r="M108" s="3" t="s">
        <v>26</v>
      </c>
      <c r="N108" s="3" t="s">
        <v>26</v>
      </c>
      <c r="O108" s="3" t="s">
        <v>26</v>
      </c>
      <c r="P108" s="3" t="s">
        <v>26</v>
      </c>
      <c r="Q108" s="3" t="s">
        <v>26</v>
      </c>
      <c r="R108" s="3" t="s">
        <v>26</v>
      </c>
      <c r="S108" s="3" t="s">
        <v>26</v>
      </c>
      <c r="T108" s="3" t="s">
        <v>26</v>
      </c>
      <c r="U108" s="3" t="s">
        <v>26</v>
      </c>
      <c r="V108" s="3" t="s">
        <v>26</v>
      </c>
      <c r="W108" s="3" t="s">
        <v>26</v>
      </c>
      <c r="X108" s="3" t="s">
        <v>26</v>
      </c>
      <c r="Y108" s="3" t="s">
        <v>26</v>
      </c>
      <c r="Z108" s="39" t="s">
        <v>26</v>
      </c>
      <c r="AA108" s="3" t="s">
        <v>26</v>
      </c>
      <c r="AB108" s="40" t="s">
        <v>26</v>
      </c>
      <c r="AC108" s="3" t="s">
        <v>26</v>
      </c>
      <c r="AD108" s="3" t="s">
        <v>26</v>
      </c>
      <c r="AE108" s="3" t="s">
        <v>26</v>
      </c>
      <c r="AF108" s="3" t="s">
        <v>26</v>
      </c>
      <c r="AG108" s="3" t="s">
        <v>26</v>
      </c>
      <c r="AH108" s="3" t="s">
        <v>26</v>
      </c>
      <c r="AI108" s="3" t="s">
        <v>26</v>
      </c>
      <c r="AJ108" s="3" t="s">
        <v>26</v>
      </c>
      <c r="AK108" s="3" t="s">
        <v>26</v>
      </c>
      <c r="AL108" s="3" t="s">
        <v>26</v>
      </c>
      <c r="AM108" s="3" t="s">
        <v>26</v>
      </c>
      <c r="AN108" s="3" t="s">
        <v>26</v>
      </c>
      <c r="AO108" s="3" t="s">
        <v>26</v>
      </c>
      <c r="AP108" s="3" t="s">
        <v>26</v>
      </c>
      <c r="AQ108" s="3" t="s">
        <v>26</v>
      </c>
      <c r="AR108" s="3" t="s">
        <v>26</v>
      </c>
      <c r="AS108" s="3" t="s">
        <v>26</v>
      </c>
      <c r="AT108" s="3" t="s">
        <v>26</v>
      </c>
      <c r="AU108" s="3" t="s">
        <v>26</v>
      </c>
      <c r="AV108" s="3" t="s">
        <v>26</v>
      </c>
      <c r="AW108" s="3" t="s">
        <v>26</v>
      </c>
      <c r="AX108" s="3" t="s">
        <v>26</v>
      </c>
      <c r="AY108" s="3" t="s">
        <v>26</v>
      </c>
      <c r="AZ108" s="3" t="s">
        <v>26</v>
      </c>
      <c r="BA108" s="3" t="s">
        <v>26</v>
      </c>
      <c r="BB108" s="3" t="s">
        <v>26</v>
      </c>
      <c r="BC108" s="3" t="s">
        <v>26</v>
      </c>
      <c r="BD108" s="3" t="s">
        <v>26</v>
      </c>
      <c r="BE108" s="3" t="s">
        <v>26</v>
      </c>
      <c r="BF108" s="39" t="s">
        <v>26</v>
      </c>
      <c r="BG108" s="9" t="s">
        <v>26</v>
      </c>
      <c r="BI108" s="326"/>
      <c r="BJ108" s="321"/>
      <c r="BK108" s="321"/>
      <c r="BL108" s="321"/>
      <c r="BM108" s="329"/>
      <c r="BN108" s="321"/>
      <c r="BO108" s="321"/>
      <c r="BP108" s="333"/>
    </row>
    <row r="109" spans="1:68" s="50" customFormat="1" ht="102.75" customHeight="1" thickBot="1" x14ac:dyDescent="0.25">
      <c r="A109" s="57"/>
      <c r="B109" s="65"/>
      <c r="C109" s="65"/>
      <c r="D109" s="193" t="s">
        <v>14</v>
      </c>
      <c r="E109" s="155"/>
      <c r="F109" s="156" t="s">
        <v>17</v>
      </c>
      <c r="G109" s="232">
        <f t="shared" ref="G109:AB109" si="100">G15</f>
        <v>45894</v>
      </c>
      <c r="H109" s="130">
        <f t="shared" si="100"/>
        <v>45901</v>
      </c>
      <c r="I109" s="130">
        <f t="shared" si="100"/>
        <v>45908</v>
      </c>
      <c r="J109" s="130">
        <f t="shared" si="100"/>
        <v>45915</v>
      </c>
      <c r="K109" s="130">
        <f t="shared" si="100"/>
        <v>45922</v>
      </c>
      <c r="L109" s="130">
        <f t="shared" si="100"/>
        <v>45929</v>
      </c>
      <c r="M109" s="130">
        <f t="shared" si="100"/>
        <v>45936</v>
      </c>
      <c r="N109" s="130">
        <f t="shared" si="100"/>
        <v>45943</v>
      </c>
      <c r="O109" s="131">
        <f t="shared" si="100"/>
        <v>45950</v>
      </c>
      <c r="P109" s="118">
        <f t="shared" si="100"/>
        <v>45957</v>
      </c>
      <c r="Q109" s="130">
        <f t="shared" si="100"/>
        <v>45964</v>
      </c>
      <c r="R109" s="130">
        <f t="shared" si="100"/>
        <v>45971</v>
      </c>
      <c r="S109" s="130">
        <f t="shared" si="100"/>
        <v>45978</v>
      </c>
      <c r="T109" s="130">
        <f t="shared" si="100"/>
        <v>45985</v>
      </c>
      <c r="U109" s="130">
        <f t="shared" si="100"/>
        <v>45992</v>
      </c>
      <c r="V109" s="130">
        <f t="shared" si="100"/>
        <v>45999</v>
      </c>
      <c r="W109" s="130">
        <f t="shared" si="100"/>
        <v>46006</v>
      </c>
      <c r="X109" s="130">
        <f t="shared" si="100"/>
        <v>46013</v>
      </c>
      <c r="Y109" s="130">
        <f t="shared" si="100"/>
        <v>46020</v>
      </c>
      <c r="Z109" s="130">
        <f t="shared" si="100"/>
        <v>46027</v>
      </c>
      <c r="AA109" s="130">
        <f t="shared" si="100"/>
        <v>46034</v>
      </c>
      <c r="AB109" s="130">
        <f t="shared" si="100"/>
        <v>46041</v>
      </c>
      <c r="AC109" s="130">
        <f>AB109+7</f>
        <v>46048</v>
      </c>
      <c r="AD109" s="130">
        <f>AC109+7</f>
        <v>46055</v>
      </c>
      <c r="AE109" s="130">
        <f t="shared" ref="AE109:BE109" si="101">AD109+7</f>
        <v>46062</v>
      </c>
      <c r="AF109" s="130">
        <f t="shared" si="101"/>
        <v>46069</v>
      </c>
      <c r="AG109" s="130">
        <f t="shared" si="101"/>
        <v>46076</v>
      </c>
      <c r="AH109" s="130">
        <f t="shared" si="101"/>
        <v>46083</v>
      </c>
      <c r="AI109" s="130">
        <f t="shared" si="101"/>
        <v>46090</v>
      </c>
      <c r="AJ109" s="130">
        <f t="shared" si="101"/>
        <v>46097</v>
      </c>
      <c r="AK109" s="130">
        <f t="shared" si="101"/>
        <v>46104</v>
      </c>
      <c r="AL109" s="130">
        <f t="shared" si="101"/>
        <v>46111</v>
      </c>
      <c r="AM109" s="130">
        <f t="shared" si="101"/>
        <v>46118</v>
      </c>
      <c r="AN109" s="130">
        <f t="shared" si="101"/>
        <v>46125</v>
      </c>
      <c r="AO109" s="130">
        <f t="shared" si="101"/>
        <v>46132</v>
      </c>
      <c r="AP109" s="130">
        <f t="shared" si="101"/>
        <v>46139</v>
      </c>
      <c r="AQ109" s="130">
        <f t="shared" si="101"/>
        <v>46146</v>
      </c>
      <c r="AR109" s="130">
        <f t="shared" si="101"/>
        <v>46153</v>
      </c>
      <c r="AS109" s="130">
        <f t="shared" si="101"/>
        <v>46160</v>
      </c>
      <c r="AT109" s="130">
        <f t="shared" si="101"/>
        <v>46167</v>
      </c>
      <c r="AU109" s="130">
        <f t="shared" si="101"/>
        <v>46174</v>
      </c>
      <c r="AV109" s="130">
        <f t="shared" si="101"/>
        <v>46181</v>
      </c>
      <c r="AW109" s="130">
        <f t="shared" si="101"/>
        <v>46188</v>
      </c>
      <c r="AX109" s="130">
        <f t="shared" si="101"/>
        <v>46195</v>
      </c>
      <c r="AY109" s="130">
        <f t="shared" si="101"/>
        <v>46202</v>
      </c>
      <c r="AZ109" s="130">
        <f t="shared" si="101"/>
        <v>46209</v>
      </c>
      <c r="BA109" s="130">
        <f t="shared" si="101"/>
        <v>46216</v>
      </c>
      <c r="BB109" s="130">
        <f t="shared" si="101"/>
        <v>46223</v>
      </c>
      <c r="BC109" s="130">
        <f t="shared" si="101"/>
        <v>46230</v>
      </c>
      <c r="BD109" s="130">
        <f t="shared" si="101"/>
        <v>46237</v>
      </c>
      <c r="BE109" s="130">
        <f t="shared" si="101"/>
        <v>46244</v>
      </c>
      <c r="BF109" s="130">
        <f t="shared" ref="BF109" si="102">BE109+7</f>
        <v>46251</v>
      </c>
      <c r="BG109" s="130">
        <f t="shared" ref="BG109" si="103">BF109+7</f>
        <v>46258</v>
      </c>
      <c r="BH109" s="110"/>
      <c r="BI109" s="327"/>
      <c r="BJ109" s="322"/>
      <c r="BK109" s="322"/>
      <c r="BL109" s="322"/>
      <c r="BM109" s="330"/>
      <c r="BN109" s="322"/>
      <c r="BO109" s="322"/>
      <c r="BP109" s="334"/>
    </row>
    <row r="110" spans="1:68" customFormat="1" ht="21" customHeight="1" x14ac:dyDescent="0.2">
      <c r="A110" s="135" t="s">
        <v>175</v>
      </c>
      <c r="B110" s="65"/>
      <c r="C110" s="65"/>
      <c r="D110" s="190"/>
      <c r="G110" s="233"/>
      <c r="BF110" s="138"/>
      <c r="BG110" s="138"/>
      <c r="BI110" s="59"/>
      <c r="BJ110" s="59"/>
      <c r="BK110" s="59"/>
      <c r="BL110" s="59"/>
      <c r="BM110" s="59"/>
      <c r="BN110" s="59"/>
      <c r="BO110" s="59"/>
      <c r="BP110" s="59"/>
    </row>
    <row r="111" spans="1:68" s="23" customFormat="1" ht="33" customHeight="1" x14ac:dyDescent="0.25">
      <c r="A111" s="132"/>
      <c r="F111" s="34" t="s">
        <v>67</v>
      </c>
      <c r="G111" s="234">
        <f t="shared" ref="G111:AL111" si="104">SUMIF(G22:G99,"з",$E$22:$E$99)+SUMIF(G22:G99,"з/п",$E$22:$E$99)+SUMIF(G22:G99,"с",$E$22:$E$99)/3+SUMIF(G22:G99,"с/к",$E$22:$E$99)/3+SUMIF(G22:G99,"ЗД",$E$22:$E$99)/3+SUMIF(G22:G99,"Е",$E$22:$E$99)/3+SUMIF(G22:G99,"о/Е",$E$22:$E$99)/3+SUMIF(G22:G99,"с/о",$E$22:$E$99)/3+SUMIF(G22:G99,"о",$E$22:$E$99)</f>
        <v>0</v>
      </c>
      <c r="H111" s="98">
        <f t="shared" si="104"/>
        <v>89</v>
      </c>
      <c r="I111" s="98">
        <f t="shared" si="104"/>
        <v>89</v>
      </c>
      <c r="J111" s="98">
        <f t="shared" si="104"/>
        <v>89</v>
      </c>
      <c r="K111" s="98">
        <f t="shared" si="104"/>
        <v>118</v>
      </c>
      <c r="L111" s="98">
        <f t="shared" si="104"/>
        <v>117</v>
      </c>
      <c r="M111" s="98">
        <f t="shared" si="104"/>
        <v>117</v>
      </c>
      <c r="N111" s="98">
        <f t="shared" si="104"/>
        <v>117</v>
      </c>
      <c r="O111" s="98">
        <f t="shared" si="104"/>
        <v>116</v>
      </c>
      <c r="P111" s="98">
        <f t="shared" si="104"/>
        <v>117</v>
      </c>
      <c r="Q111" s="98">
        <f t="shared" si="104"/>
        <v>116</v>
      </c>
      <c r="R111" s="98">
        <f t="shared" si="104"/>
        <v>116</v>
      </c>
      <c r="S111" s="98">
        <f t="shared" si="104"/>
        <v>116</v>
      </c>
      <c r="T111" s="98">
        <f t="shared" si="104"/>
        <v>116.33333333333333</v>
      </c>
      <c r="U111" s="98">
        <f t="shared" si="104"/>
        <v>116.33333333333333</v>
      </c>
      <c r="V111" s="98">
        <f t="shared" si="104"/>
        <v>116</v>
      </c>
      <c r="W111" s="98">
        <f t="shared" si="104"/>
        <v>116</v>
      </c>
      <c r="X111" s="98">
        <f t="shared" si="104"/>
        <v>70.666666666666671</v>
      </c>
      <c r="Y111" s="98">
        <f t="shared" si="104"/>
        <v>58.333333333333329</v>
      </c>
      <c r="Z111" s="98">
        <f t="shared" si="104"/>
        <v>54</v>
      </c>
      <c r="AA111" s="98">
        <f t="shared" si="104"/>
        <v>33.333333333333336</v>
      </c>
      <c r="AB111" s="98">
        <f t="shared" si="104"/>
        <v>10.666666666666666</v>
      </c>
      <c r="AC111" s="98">
        <f t="shared" si="104"/>
        <v>95.333333333333329</v>
      </c>
      <c r="AD111" s="98">
        <f t="shared" si="104"/>
        <v>88</v>
      </c>
      <c r="AE111" s="98">
        <f t="shared" si="104"/>
        <v>116</v>
      </c>
      <c r="AF111" s="98">
        <f t="shared" si="104"/>
        <v>116</v>
      </c>
      <c r="AG111" s="98">
        <f t="shared" si="104"/>
        <v>112</v>
      </c>
      <c r="AH111" s="98">
        <f t="shared" si="104"/>
        <v>113</v>
      </c>
      <c r="AI111" s="98">
        <f t="shared" si="104"/>
        <v>113</v>
      </c>
      <c r="AJ111" s="98">
        <f t="shared" si="104"/>
        <v>113</v>
      </c>
      <c r="AK111" s="98">
        <f t="shared" si="104"/>
        <v>116</v>
      </c>
      <c r="AL111" s="98">
        <f t="shared" si="104"/>
        <v>116</v>
      </c>
      <c r="AM111" s="98">
        <f t="shared" ref="AM111:BE111" si="105">SUMIF(AM22:AM99,"з",$E$22:$E$99)+SUMIF(AM22:AM99,"з/п",$E$22:$E$99)+SUMIF(AM22:AM99,"с",$E$22:$E$99)/3+SUMIF(AM22:AM99,"с/к",$E$22:$E$99)/3+SUMIF(AM22:AM99,"ЗД",$E$22:$E$99)/3+SUMIF(AM22:AM99,"Е",$E$22:$E$99)/3+SUMIF(AM22:AM99,"о/Е",$E$22:$E$99)/3+SUMIF(AM22:AM99,"с/о",$E$22:$E$99)/3+SUMIF(AM22:AM99,"о",$E$22:$E$99)</f>
        <v>109.33333333333333</v>
      </c>
      <c r="AN111" s="98">
        <f t="shared" si="105"/>
        <v>109</v>
      </c>
      <c r="AO111" s="98">
        <f t="shared" si="105"/>
        <v>110.66666666666667</v>
      </c>
      <c r="AP111" s="98">
        <f t="shared" si="105"/>
        <v>110.33333333333333</v>
      </c>
      <c r="AQ111" s="98">
        <f t="shared" si="105"/>
        <v>100.66666666666667</v>
      </c>
      <c r="AR111" s="98">
        <f t="shared" si="105"/>
        <v>98</v>
      </c>
      <c r="AS111" s="98">
        <f t="shared" si="105"/>
        <v>68</v>
      </c>
      <c r="AT111" s="98">
        <f t="shared" si="105"/>
        <v>55.666666666666671</v>
      </c>
      <c r="AU111" s="98">
        <f t="shared" si="105"/>
        <v>46</v>
      </c>
      <c r="AV111" s="98">
        <f t="shared" si="105"/>
        <v>21.666666666666668</v>
      </c>
      <c r="AW111" s="98">
        <f t="shared" si="105"/>
        <v>18.333333333333336</v>
      </c>
      <c r="AX111" s="98">
        <f t="shared" si="105"/>
        <v>1</v>
      </c>
      <c r="AY111" s="98">
        <f t="shared" si="105"/>
        <v>0</v>
      </c>
      <c r="AZ111" s="98">
        <f t="shared" si="105"/>
        <v>0</v>
      </c>
      <c r="BA111" s="98">
        <f t="shared" si="105"/>
        <v>0</v>
      </c>
      <c r="BB111" s="98">
        <f t="shared" si="105"/>
        <v>0</v>
      </c>
      <c r="BC111" s="98">
        <f t="shared" si="105"/>
        <v>0</v>
      </c>
      <c r="BD111" s="98">
        <f t="shared" si="105"/>
        <v>0</v>
      </c>
      <c r="BE111" s="98">
        <f t="shared" si="105"/>
        <v>0</v>
      </c>
      <c r="BF111" s="98">
        <f>SUMIF(BF22:BF99,"з",$E$22:$E$99)+SUMIF(BF22:BF99,"з/с",$E$22:$E$99)+SUMIF(BF22:BF99,"з/о",$E$22:$E$99)+SUMIF(BF22:BF99,"з/п",$E$22:$E$99)+SUMIF(BF22:BF99,"с",$E$22:$E$99)/3+SUMIF(BF22:BF99,"ЗД",$E$22:$E$99)/3+SUMIF(BF22:BF99,"Е",$E$22:$E$99)/3+SUMIF(BF22:BF99,"с/о",$E$22:$E$99)/3+SUMIF(BF22:BF99,"о",$E$22:$E$99)</f>
        <v>0</v>
      </c>
      <c r="BG111" s="98">
        <f>SUMIF(BG22:BG99,"з",$E$22:$E$99)+SUMIF(BG22:BG99,"з/с",$E$22:$E$99)+SUMIF(BG22:BG99,"з/о",$E$22:$E$99)+SUMIF(BG22:BG99,"з/п",$E$22:$E$99)+SUMIF(BG22:BG99,"с",$E$22:$E$99)/3+SUMIF(BG22:BG99,"ЗД",$E$22:$E$99)/3+SUMIF(BG22:BG99,"Е",$E$22:$E$99)/3+SUMIF(BG22:BG99,"с/о",$E$22:$E$99)/3+SUMIF(BG22:BG99,"о",$E$22:$E$99)</f>
        <v>0</v>
      </c>
      <c r="BH111" s="97"/>
      <c r="BI111" s="97"/>
    </row>
    <row r="112" spans="1:68" s="15" customFormat="1" ht="18" customHeight="1" x14ac:dyDescent="0.2">
      <c r="A112" s="133"/>
      <c r="B112" s="71"/>
      <c r="C112" s="71"/>
      <c r="G112" s="23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BH112" s="54"/>
      <c r="BI112" s="60"/>
      <c r="BJ112" s="25"/>
      <c r="BK112" s="25"/>
      <c r="BL112" s="25"/>
      <c r="BM112" s="25"/>
      <c r="BN112" s="25"/>
      <c r="BO112" s="25"/>
      <c r="BP112" s="25"/>
    </row>
    <row r="113" spans="1:68" s="44" customFormat="1" ht="20.25" customHeight="1" x14ac:dyDescent="0.2">
      <c r="A113" s="57"/>
      <c r="B113" s="65"/>
      <c r="C113" s="65"/>
      <c r="D113" s="177"/>
      <c r="E113" s="45"/>
      <c r="F113" s="45"/>
      <c r="G113" s="217"/>
    </row>
    <row r="114" spans="1:68" ht="18.75" customHeight="1" thickBot="1" x14ac:dyDescent="0.25">
      <c r="A114" s="132"/>
      <c r="B114" s="65"/>
      <c r="C114" s="65"/>
      <c r="W114" s="18" t="s">
        <v>68</v>
      </c>
      <c r="BH114" s="42"/>
    </row>
    <row r="115" spans="1:68" s="2" customFormat="1" ht="24" customHeight="1" thickBot="1" x14ac:dyDescent="0.25">
      <c r="A115" s="135" t="s">
        <v>175</v>
      </c>
      <c r="B115" s="65"/>
      <c r="C115" s="65"/>
      <c r="D115" s="191" t="s">
        <v>69</v>
      </c>
      <c r="E115" s="186"/>
      <c r="F115" s="16"/>
      <c r="G115" s="236"/>
      <c r="H115" s="117"/>
      <c r="I115" s="117"/>
      <c r="J115" s="117"/>
      <c r="K115" s="117"/>
      <c r="L115" s="117"/>
      <c r="M115" s="117"/>
      <c r="N115" s="117"/>
      <c r="O115" s="117"/>
      <c r="P115" s="117"/>
      <c r="Q115" s="117"/>
      <c r="R115" s="117"/>
      <c r="S115" s="117"/>
      <c r="T115" s="117"/>
      <c r="U115" s="117"/>
      <c r="V115" s="117"/>
      <c r="W115" s="117"/>
      <c r="X115" s="117"/>
      <c r="Y115" s="117"/>
      <c r="Z115" s="117"/>
      <c r="AA115" s="117"/>
      <c r="AB115" s="117"/>
      <c r="AC115" s="117"/>
      <c r="AD115" s="117"/>
      <c r="AE115" s="117"/>
      <c r="AF115" s="117"/>
      <c r="AG115" s="117"/>
      <c r="AH115" s="117"/>
      <c r="AI115" s="117"/>
      <c r="AJ115" s="117"/>
      <c r="AK115" s="117"/>
      <c r="AL115" s="117"/>
      <c r="AM115" s="117"/>
      <c r="AN115" s="117"/>
      <c r="AO115" s="117"/>
      <c r="AP115" s="117"/>
      <c r="AQ115" s="117"/>
      <c r="AR115" s="117"/>
      <c r="AS115" s="117"/>
      <c r="AT115" s="117"/>
      <c r="AU115" s="117"/>
      <c r="AV115" s="117"/>
      <c r="AW115" s="117"/>
      <c r="AX115" s="117"/>
      <c r="AY115" s="117"/>
      <c r="AZ115" s="117"/>
      <c r="BA115" s="117"/>
      <c r="BB115" s="117"/>
      <c r="BC115" s="117"/>
      <c r="BD115" s="117"/>
      <c r="BE115" s="117"/>
      <c r="BF115" s="117"/>
      <c r="BG115" s="117"/>
      <c r="BH115" s="21"/>
      <c r="BI115" s="56"/>
      <c r="BJ115" s="56"/>
      <c r="BK115" s="56"/>
      <c r="BL115" s="56"/>
      <c r="BM115" s="56"/>
      <c r="BN115" s="56"/>
      <c r="BO115" s="56"/>
      <c r="BP115" s="56"/>
    </row>
    <row r="116" spans="1:68" s="88" customFormat="1" ht="102.75" customHeight="1" thickBot="1" x14ac:dyDescent="0.25">
      <c r="A116" s="135" t="s">
        <v>175</v>
      </c>
      <c r="D116" s="192" t="s">
        <v>14</v>
      </c>
      <c r="E116" s="165" t="s">
        <v>15</v>
      </c>
      <c r="F116" s="142" t="s">
        <v>70</v>
      </c>
      <c r="G116" s="237">
        <f>G15</f>
        <v>45894</v>
      </c>
      <c r="H116" s="116">
        <f t="shared" ref="H116:BD116" si="106">G116+7</f>
        <v>45901</v>
      </c>
      <c r="I116" s="116">
        <f t="shared" si="106"/>
        <v>45908</v>
      </c>
      <c r="J116" s="116">
        <f t="shared" si="106"/>
        <v>45915</v>
      </c>
      <c r="K116" s="116">
        <f t="shared" si="106"/>
        <v>45922</v>
      </c>
      <c r="L116" s="116">
        <f t="shared" si="106"/>
        <v>45929</v>
      </c>
      <c r="M116" s="116">
        <f t="shared" si="106"/>
        <v>45936</v>
      </c>
      <c r="N116" s="116">
        <f t="shared" si="106"/>
        <v>45943</v>
      </c>
      <c r="O116" s="116">
        <f t="shared" si="106"/>
        <v>45950</v>
      </c>
      <c r="P116" s="116">
        <f t="shared" si="106"/>
        <v>45957</v>
      </c>
      <c r="Q116" s="116">
        <f t="shared" si="106"/>
        <v>45964</v>
      </c>
      <c r="R116" s="116">
        <f t="shared" si="106"/>
        <v>45971</v>
      </c>
      <c r="S116" s="116">
        <f t="shared" si="106"/>
        <v>45978</v>
      </c>
      <c r="T116" s="116">
        <f t="shared" si="106"/>
        <v>45985</v>
      </c>
      <c r="U116" s="116">
        <f t="shared" si="106"/>
        <v>45992</v>
      </c>
      <c r="V116" s="116">
        <f t="shared" si="106"/>
        <v>45999</v>
      </c>
      <c r="W116" s="116">
        <f t="shared" si="106"/>
        <v>46006</v>
      </c>
      <c r="X116" s="116">
        <f t="shared" si="106"/>
        <v>46013</v>
      </c>
      <c r="Y116" s="116">
        <f t="shared" si="106"/>
        <v>46020</v>
      </c>
      <c r="Z116" s="116">
        <f t="shared" si="106"/>
        <v>46027</v>
      </c>
      <c r="AA116" s="116">
        <f t="shared" si="106"/>
        <v>46034</v>
      </c>
      <c r="AB116" s="116">
        <f>AA116+7</f>
        <v>46041</v>
      </c>
      <c r="AC116" s="116">
        <f>AB116+7</f>
        <v>46048</v>
      </c>
      <c r="AD116" s="116">
        <f t="shared" si="106"/>
        <v>46055</v>
      </c>
      <c r="AE116" s="116">
        <f t="shared" si="106"/>
        <v>46062</v>
      </c>
      <c r="AF116" s="116">
        <f t="shared" si="106"/>
        <v>46069</v>
      </c>
      <c r="AG116" s="116">
        <f t="shared" si="106"/>
        <v>46076</v>
      </c>
      <c r="AH116" s="216">
        <f t="shared" ref="AH116" si="107">AG116+7</f>
        <v>46083</v>
      </c>
      <c r="AI116" s="216">
        <f t="shared" ref="AI116" si="108">AH116+7</f>
        <v>46090</v>
      </c>
      <c r="AJ116" s="216">
        <f t="shared" ref="AJ116" si="109">AI116+7</f>
        <v>46097</v>
      </c>
      <c r="AK116" s="216">
        <f t="shared" ref="AK116" si="110">AJ116+7</f>
        <v>46104</v>
      </c>
      <c r="AL116" s="216">
        <f t="shared" ref="AL116" si="111">AK116+7</f>
        <v>46111</v>
      </c>
      <c r="AM116" s="216">
        <f t="shared" ref="AM116" si="112">AL116+7</f>
        <v>46118</v>
      </c>
      <c r="AN116" s="216">
        <f>AM116+7</f>
        <v>46125</v>
      </c>
      <c r="AO116" s="216">
        <f t="shared" ref="AO116" si="113">AN116+7</f>
        <v>46132</v>
      </c>
      <c r="AP116" s="216">
        <f t="shared" ref="AP116" si="114">AO116+7</f>
        <v>46139</v>
      </c>
      <c r="AQ116" s="216">
        <f t="shared" ref="AQ116" si="115">AP116+7</f>
        <v>46146</v>
      </c>
      <c r="AR116" s="216">
        <f>AQ116+7</f>
        <v>46153</v>
      </c>
      <c r="AS116" s="216">
        <f t="shared" ref="AS116" si="116">AR116+7</f>
        <v>46160</v>
      </c>
      <c r="AT116" s="216">
        <f t="shared" ref="AT116" si="117">AS116+7</f>
        <v>46167</v>
      </c>
      <c r="AU116" s="216">
        <f t="shared" ref="AU116" si="118">AT116+7</f>
        <v>46174</v>
      </c>
      <c r="AV116" s="216">
        <f t="shared" ref="AV116" si="119">AU116+7</f>
        <v>46181</v>
      </c>
      <c r="AW116" s="216">
        <f t="shared" ref="AW116" si="120">AV116+7</f>
        <v>46188</v>
      </c>
      <c r="AX116" s="216">
        <f t="shared" ref="AX116" si="121">AW116+7</f>
        <v>46195</v>
      </c>
      <c r="AY116" s="116">
        <f t="shared" si="106"/>
        <v>46202</v>
      </c>
      <c r="AZ116" s="116">
        <f t="shared" si="106"/>
        <v>46209</v>
      </c>
      <c r="BA116" s="116">
        <f t="shared" si="106"/>
        <v>46216</v>
      </c>
      <c r="BB116" s="116">
        <f t="shared" si="106"/>
        <v>46223</v>
      </c>
      <c r="BC116" s="116">
        <f t="shared" si="106"/>
        <v>46230</v>
      </c>
      <c r="BD116" s="116">
        <f t="shared" si="106"/>
        <v>46237</v>
      </c>
      <c r="BE116" s="116">
        <f t="shared" ref="BE116" si="122">BD116+7</f>
        <v>46244</v>
      </c>
      <c r="BF116" s="264">
        <f t="shared" ref="BF116" si="123">BE116+7</f>
        <v>46251</v>
      </c>
      <c r="BG116" s="296">
        <f t="shared" ref="BG116" si="124">BF116+7</f>
        <v>46258</v>
      </c>
      <c r="BI116" s="74"/>
      <c r="BJ116" s="74"/>
      <c r="BK116" s="74"/>
      <c r="BL116" s="74"/>
      <c r="BM116" s="75"/>
      <c r="BN116" s="74"/>
      <c r="BO116" s="74"/>
      <c r="BP116" s="74"/>
    </row>
    <row r="117" spans="1:68" s="2" customFormat="1" ht="18" customHeight="1" x14ac:dyDescent="0.2">
      <c r="A117" s="57" t="s">
        <v>28</v>
      </c>
      <c r="B117" s="65" t="s">
        <v>71</v>
      </c>
      <c r="C117" s="65">
        <v>1</v>
      </c>
      <c r="D117" s="308" t="s">
        <v>137</v>
      </c>
      <c r="E117" s="5">
        <v>2</v>
      </c>
      <c r="F117" s="309" t="s">
        <v>30</v>
      </c>
      <c r="G117" s="281"/>
      <c r="H117" s="282"/>
      <c r="I117" s="282"/>
      <c r="J117" s="283"/>
      <c r="K117" s="282"/>
      <c r="L117" s="282"/>
      <c r="M117" s="282"/>
      <c r="N117" s="284">
        <v>13</v>
      </c>
      <c r="O117" s="284">
        <v>20</v>
      </c>
      <c r="P117" s="282"/>
      <c r="Q117" s="282"/>
      <c r="R117" s="282"/>
      <c r="S117" s="282"/>
      <c r="T117" s="282"/>
      <c r="U117" s="282"/>
      <c r="V117" s="284">
        <v>13</v>
      </c>
      <c r="W117" s="284" t="s">
        <v>31</v>
      </c>
      <c r="X117" s="284">
        <v>28</v>
      </c>
      <c r="Y117" s="282"/>
      <c r="Z117" s="282"/>
      <c r="AA117" s="282"/>
      <c r="AB117" s="285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4">
        <v>16</v>
      </c>
      <c r="AS117" s="284" t="s">
        <v>31</v>
      </c>
      <c r="AT117" s="284">
        <v>25</v>
      </c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6"/>
      <c r="BG117" s="287"/>
      <c r="BH117" s="35"/>
      <c r="BI117" s="144"/>
    </row>
    <row r="118" spans="1:68" s="2" customFormat="1" ht="18" customHeight="1" x14ac:dyDescent="0.2">
      <c r="A118" s="57" t="s">
        <v>5</v>
      </c>
      <c r="B118" s="65" t="s">
        <v>71</v>
      </c>
      <c r="C118" s="65">
        <v>1</v>
      </c>
      <c r="D118" s="307" t="s">
        <v>155</v>
      </c>
      <c r="E118" s="8">
        <v>3</v>
      </c>
      <c r="F118" s="212" t="s">
        <v>30</v>
      </c>
      <c r="G118" s="229"/>
      <c r="H118" s="77"/>
      <c r="I118" s="77"/>
      <c r="J118" s="77"/>
      <c r="K118" s="77"/>
      <c r="L118" s="77"/>
      <c r="M118" s="77"/>
      <c r="N118" s="183">
        <v>13</v>
      </c>
      <c r="O118" s="183">
        <v>20</v>
      </c>
      <c r="P118" s="78"/>
      <c r="Q118" s="78"/>
      <c r="R118" s="78"/>
      <c r="S118" s="78"/>
      <c r="T118" s="78"/>
      <c r="U118" s="78"/>
      <c r="V118" s="183">
        <v>13</v>
      </c>
      <c r="W118" s="183" t="s">
        <v>31</v>
      </c>
      <c r="X118" s="183">
        <v>28</v>
      </c>
      <c r="Y118" s="77"/>
      <c r="Z118" s="77"/>
      <c r="AA118" s="77"/>
      <c r="AB118" s="77"/>
      <c r="AC118" s="77"/>
      <c r="AD118" s="77"/>
      <c r="AE118" s="77"/>
      <c r="AF118" s="77"/>
      <c r="AG118" s="77"/>
      <c r="AH118" s="77"/>
      <c r="AI118" s="77"/>
      <c r="AJ118" s="77"/>
      <c r="AK118" s="77"/>
      <c r="AL118" s="77"/>
      <c r="AM118" s="77"/>
      <c r="AN118" s="77"/>
      <c r="AO118" s="77"/>
      <c r="AP118" s="77"/>
      <c r="AQ118" s="77"/>
      <c r="AR118" s="183">
        <v>16</v>
      </c>
      <c r="AS118" s="183" t="s">
        <v>31</v>
      </c>
      <c r="AT118" s="183">
        <v>25</v>
      </c>
      <c r="AU118" s="77"/>
      <c r="AV118" s="77"/>
      <c r="AW118" s="77"/>
      <c r="AX118" s="77"/>
      <c r="AY118" s="77"/>
      <c r="AZ118" s="77"/>
      <c r="BA118" s="77"/>
      <c r="BB118" s="77"/>
      <c r="BC118" s="77"/>
      <c r="BD118" s="77"/>
      <c r="BE118" s="77"/>
      <c r="BF118" s="152"/>
      <c r="BG118" s="83"/>
      <c r="BH118" s="35"/>
      <c r="BI118" s="144"/>
    </row>
    <row r="119" spans="1:68" s="2" customFormat="1" ht="18" customHeight="1" x14ac:dyDescent="0.2">
      <c r="A119" s="57" t="s">
        <v>7</v>
      </c>
      <c r="B119" s="65" t="s">
        <v>71</v>
      </c>
      <c r="C119" s="65">
        <v>1</v>
      </c>
      <c r="D119" s="307" t="s">
        <v>100</v>
      </c>
      <c r="E119" s="8">
        <v>5</v>
      </c>
      <c r="F119" s="212" t="s">
        <v>30</v>
      </c>
      <c r="G119" s="229"/>
      <c r="H119" s="77"/>
      <c r="I119" s="77"/>
      <c r="J119" s="77"/>
      <c r="K119" s="77"/>
      <c r="L119" s="77"/>
      <c r="M119" s="77"/>
      <c r="N119" s="183">
        <v>13</v>
      </c>
      <c r="O119" s="183">
        <v>20</v>
      </c>
      <c r="P119" s="78"/>
      <c r="Q119" s="78"/>
      <c r="R119" s="78"/>
      <c r="S119" s="78"/>
      <c r="T119" s="78"/>
      <c r="U119" s="78"/>
      <c r="V119" s="183">
        <v>13</v>
      </c>
      <c r="W119" s="183" t="s">
        <v>31</v>
      </c>
      <c r="X119" s="183">
        <v>28</v>
      </c>
      <c r="Y119" s="77"/>
      <c r="Z119" s="77"/>
      <c r="AA119" s="77"/>
      <c r="AB119" s="77"/>
      <c r="AC119" s="77"/>
      <c r="AD119" s="77"/>
      <c r="AE119" s="77"/>
      <c r="AF119" s="77"/>
      <c r="AG119" s="77"/>
      <c r="AH119" s="93"/>
      <c r="AI119" s="93"/>
      <c r="AJ119" s="93"/>
      <c r="AK119" s="77"/>
      <c r="AL119" s="77"/>
      <c r="AM119" s="77"/>
      <c r="AN119" s="77"/>
      <c r="AO119" s="77"/>
      <c r="AP119" s="77"/>
      <c r="AQ119" s="77"/>
      <c r="AR119" s="183">
        <v>16</v>
      </c>
      <c r="AS119" s="183" t="s">
        <v>31</v>
      </c>
      <c r="AT119" s="183">
        <v>25</v>
      </c>
      <c r="AU119" s="77"/>
      <c r="AV119" s="77"/>
      <c r="AW119" s="77"/>
      <c r="AX119" s="77"/>
      <c r="AY119" s="77"/>
      <c r="AZ119" s="77"/>
      <c r="BA119" s="77"/>
      <c r="BB119" s="77"/>
      <c r="BC119" s="77"/>
      <c r="BD119" s="77"/>
      <c r="BE119" s="77"/>
      <c r="BF119" s="152"/>
      <c r="BG119" s="83"/>
      <c r="BH119" s="35"/>
      <c r="BI119" s="144"/>
    </row>
    <row r="120" spans="1:68" s="2" customFormat="1" ht="18.75" customHeight="1" x14ac:dyDescent="0.2">
      <c r="A120" s="57" t="s">
        <v>9</v>
      </c>
      <c r="B120" s="65" t="s">
        <v>71</v>
      </c>
      <c r="C120" s="65">
        <v>1</v>
      </c>
      <c r="D120" s="307" t="s">
        <v>171</v>
      </c>
      <c r="E120" s="8">
        <v>4</v>
      </c>
      <c r="F120" s="212" t="s">
        <v>30</v>
      </c>
      <c r="G120" s="229"/>
      <c r="H120" s="77"/>
      <c r="I120" s="77"/>
      <c r="J120" s="77"/>
      <c r="K120" s="77"/>
      <c r="L120" s="77"/>
      <c r="M120" s="77"/>
      <c r="N120" s="183">
        <v>13</v>
      </c>
      <c r="O120" s="183">
        <v>20</v>
      </c>
      <c r="P120" s="78"/>
      <c r="Q120" s="78"/>
      <c r="R120" s="78"/>
      <c r="S120" s="78"/>
      <c r="T120" s="78"/>
      <c r="U120" s="78"/>
      <c r="V120" s="183">
        <v>13</v>
      </c>
      <c r="W120" s="183" t="s">
        <v>31</v>
      </c>
      <c r="X120" s="183">
        <v>28</v>
      </c>
      <c r="Y120" s="77"/>
      <c r="Z120" s="77"/>
      <c r="AA120" s="77"/>
      <c r="AB120" s="77"/>
      <c r="AC120" s="77"/>
      <c r="AD120" s="77"/>
      <c r="AE120" s="77"/>
      <c r="AF120" s="77"/>
      <c r="AG120" s="77"/>
      <c r="AH120" s="77"/>
      <c r="AI120" s="77"/>
      <c r="AJ120" s="77"/>
      <c r="AK120" s="77"/>
      <c r="AL120" s="77"/>
      <c r="AM120" s="77"/>
      <c r="AN120" s="77"/>
      <c r="AO120" s="77"/>
      <c r="AP120" s="77"/>
      <c r="AQ120" s="77"/>
      <c r="AR120" s="183">
        <v>16</v>
      </c>
      <c r="AS120" s="183" t="s">
        <v>31</v>
      </c>
      <c r="AT120" s="183">
        <v>25</v>
      </c>
      <c r="AU120" s="77"/>
      <c r="AV120" s="77"/>
      <c r="AW120" s="77"/>
      <c r="AX120" s="77"/>
      <c r="AY120" s="77"/>
      <c r="AZ120" s="77"/>
      <c r="BA120" s="77"/>
      <c r="BB120" s="77"/>
      <c r="BC120" s="77"/>
      <c r="BD120" s="77"/>
      <c r="BE120" s="77"/>
      <c r="BF120" s="152"/>
      <c r="BG120" s="83"/>
      <c r="BH120" s="35"/>
      <c r="BI120" s="144"/>
    </row>
    <row r="121" spans="1:68" s="2" customFormat="1" ht="18.75" customHeight="1" x14ac:dyDescent="0.2">
      <c r="A121" s="57" t="s">
        <v>9</v>
      </c>
      <c r="B121" s="65" t="s">
        <v>71</v>
      </c>
      <c r="C121" s="65">
        <v>1</v>
      </c>
      <c r="D121" s="307" t="s">
        <v>116</v>
      </c>
      <c r="E121" s="8">
        <v>2</v>
      </c>
      <c r="F121" s="212" t="s">
        <v>30</v>
      </c>
      <c r="G121" s="229"/>
      <c r="H121" s="77"/>
      <c r="I121" s="77"/>
      <c r="J121" s="77"/>
      <c r="K121" s="77"/>
      <c r="L121" s="77"/>
      <c r="M121" s="77"/>
      <c r="N121" s="183">
        <v>13</v>
      </c>
      <c r="O121" s="183">
        <v>20</v>
      </c>
      <c r="P121" s="78"/>
      <c r="Q121" s="78"/>
      <c r="R121" s="78"/>
      <c r="S121" s="78"/>
      <c r="T121" s="78"/>
      <c r="U121" s="78"/>
      <c r="V121" s="183">
        <v>13</v>
      </c>
      <c r="W121" s="183" t="s">
        <v>31</v>
      </c>
      <c r="X121" s="183">
        <v>28</v>
      </c>
      <c r="Y121" s="77"/>
      <c r="Z121" s="77"/>
      <c r="AA121" s="77"/>
      <c r="AB121" s="77"/>
      <c r="AC121" s="77"/>
      <c r="AD121" s="77"/>
      <c r="AE121" s="77"/>
      <c r="AF121" s="77"/>
      <c r="AG121" s="77"/>
      <c r="AH121" s="77"/>
      <c r="AI121" s="77"/>
      <c r="AJ121" s="77"/>
      <c r="AK121" s="77"/>
      <c r="AL121" s="77"/>
      <c r="AM121" s="77"/>
      <c r="AN121" s="77"/>
      <c r="AO121" s="77"/>
      <c r="AP121" s="77"/>
      <c r="AQ121" s="77"/>
      <c r="AR121" s="183">
        <v>16</v>
      </c>
      <c r="AS121" s="183" t="s">
        <v>31</v>
      </c>
      <c r="AT121" s="183">
        <v>25</v>
      </c>
      <c r="AU121" s="77"/>
      <c r="AV121" s="79" t="s">
        <v>34</v>
      </c>
      <c r="AW121" s="79" t="s">
        <v>34</v>
      </c>
      <c r="AX121" s="77"/>
      <c r="AY121" s="77"/>
      <c r="AZ121" s="77"/>
      <c r="BA121" s="77"/>
      <c r="BB121" s="77"/>
      <c r="BC121" s="77"/>
      <c r="BD121" s="77"/>
      <c r="BE121" s="77"/>
      <c r="BF121" s="152"/>
      <c r="BG121" s="83"/>
      <c r="BH121" s="35"/>
      <c r="BI121" s="144"/>
    </row>
    <row r="122" spans="1:68" s="2" customFormat="1" ht="17.25" customHeight="1" x14ac:dyDescent="0.2">
      <c r="A122" s="57" t="s">
        <v>37</v>
      </c>
      <c r="B122" s="65" t="s">
        <v>71</v>
      </c>
      <c r="C122" s="65">
        <v>1</v>
      </c>
      <c r="D122" s="307" t="s">
        <v>38</v>
      </c>
      <c r="E122" s="184">
        <v>1</v>
      </c>
      <c r="F122" s="212" t="s">
        <v>30</v>
      </c>
      <c r="G122" s="239"/>
      <c r="H122" s="77"/>
      <c r="I122" s="77"/>
      <c r="J122" s="77"/>
      <c r="K122" s="77"/>
      <c r="L122" s="77"/>
      <c r="M122" s="80"/>
      <c r="N122" s="183">
        <v>13</v>
      </c>
      <c r="O122" s="183">
        <v>20</v>
      </c>
      <c r="P122" s="78"/>
      <c r="Q122" s="78"/>
      <c r="R122" s="78"/>
      <c r="S122" s="78"/>
      <c r="T122" s="78"/>
      <c r="U122" s="78"/>
      <c r="V122" s="183">
        <v>13</v>
      </c>
      <c r="W122" s="183" t="s">
        <v>31</v>
      </c>
      <c r="X122" s="183">
        <v>28</v>
      </c>
      <c r="Y122" s="77"/>
      <c r="Z122" s="77"/>
      <c r="AA122" s="77"/>
      <c r="AB122" s="77"/>
      <c r="AC122" s="77"/>
      <c r="AD122" s="77"/>
      <c r="AE122" s="77"/>
      <c r="AF122" s="77"/>
      <c r="AG122" s="77"/>
      <c r="AH122" s="77"/>
      <c r="AI122" s="77"/>
      <c r="AJ122" s="77"/>
      <c r="AK122" s="77"/>
      <c r="AL122" s="77"/>
      <c r="AM122" s="77"/>
      <c r="AN122" s="77"/>
      <c r="AO122" s="77"/>
      <c r="AP122" s="77"/>
      <c r="AQ122" s="77"/>
      <c r="AR122" s="183">
        <v>16</v>
      </c>
      <c r="AS122" s="183" t="s">
        <v>31</v>
      </c>
      <c r="AT122" s="183">
        <v>25</v>
      </c>
      <c r="AU122" s="77"/>
      <c r="AV122" s="77"/>
      <c r="AW122" s="77"/>
      <c r="AX122" s="77"/>
      <c r="AY122" s="77"/>
      <c r="AZ122" s="77"/>
      <c r="BA122" s="77"/>
      <c r="BB122" s="77"/>
      <c r="BC122" s="77"/>
      <c r="BD122" s="77"/>
      <c r="BE122" s="77"/>
      <c r="BF122" s="152"/>
      <c r="BG122" s="83"/>
      <c r="BH122" s="35"/>
      <c r="BI122" s="144"/>
    </row>
    <row r="123" spans="1:68" s="2" customFormat="1" ht="25.5" x14ac:dyDescent="0.2">
      <c r="A123" s="57" t="s">
        <v>28</v>
      </c>
      <c r="B123" s="65" t="s">
        <v>71</v>
      </c>
      <c r="C123" s="65">
        <v>2</v>
      </c>
      <c r="D123" s="307" t="s">
        <v>132</v>
      </c>
      <c r="E123" s="184">
        <v>3</v>
      </c>
      <c r="F123" s="310" t="s">
        <v>147</v>
      </c>
      <c r="G123" s="239"/>
      <c r="H123" s="77"/>
      <c r="I123" s="90"/>
      <c r="J123" s="77"/>
      <c r="K123" s="77"/>
      <c r="L123" s="182">
        <v>4</v>
      </c>
      <c r="M123" s="182">
        <v>9</v>
      </c>
      <c r="N123" s="77"/>
      <c r="O123" s="77"/>
      <c r="P123" s="77"/>
      <c r="Q123" s="77"/>
      <c r="R123" s="77"/>
      <c r="S123" s="77"/>
      <c r="T123" s="182">
        <v>29</v>
      </c>
      <c r="U123" s="182" t="s">
        <v>31</v>
      </c>
      <c r="V123" s="182">
        <v>14</v>
      </c>
      <c r="W123" s="77"/>
      <c r="X123" s="77"/>
      <c r="Y123" s="77"/>
      <c r="Z123" s="77"/>
      <c r="AA123" s="77"/>
      <c r="AB123" s="77"/>
      <c r="AC123" s="77"/>
      <c r="AD123" s="77"/>
      <c r="AE123" s="77"/>
      <c r="AF123" s="78"/>
      <c r="AG123" s="78"/>
      <c r="AH123" s="78"/>
      <c r="AI123" s="78"/>
      <c r="AJ123" s="78"/>
      <c r="AK123" s="78"/>
      <c r="AL123" s="78"/>
      <c r="AM123" s="78"/>
      <c r="AN123" s="76">
        <v>11</v>
      </c>
      <c r="AO123" s="76">
        <v>22</v>
      </c>
      <c r="AP123" s="77"/>
      <c r="AQ123" s="77"/>
      <c r="AR123" s="77"/>
      <c r="AS123" s="77"/>
      <c r="AT123" s="77"/>
      <c r="AU123" s="77"/>
      <c r="AV123" s="77"/>
      <c r="AW123" s="77"/>
      <c r="AX123" s="77"/>
      <c r="AY123" s="77"/>
      <c r="AZ123" s="77"/>
      <c r="BA123" s="77"/>
      <c r="BB123" s="77"/>
      <c r="BC123" s="77"/>
      <c r="BD123" s="77"/>
      <c r="BE123" s="77"/>
      <c r="BF123" s="152"/>
      <c r="BG123" s="83"/>
      <c r="BH123" s="35"/>
      <c r="BI123" s="144"/>
    </row>
    <row r="124" spans="1:68" s="2" customFormat="1" ht="25.5" x14ac:dyDescent="0.2">
      <c r="A124" s="57" t="s">
        <v>5</v>
      </c>
      <c r="B124" s="65" t="s">
        <v>71</v>
      </c>
      <c r="C124" s="65">
        <v>2</v>
      </c>
      <c r="D124" s="307" t="s">
        <v>49</v>
      </c>
      <c r="E124" s="184">
        <v>2</v>
      </c>
      <c r="F124" s="310" t="s">
        <v>147</v>
      </c>
      <c r="G124" s="239"/>
      <c r="H124" s="80"/>
      <c r="I124" s="80"/>
      <c r="J124" s="80"/>
      <c r="K124" s="80"/>
      <c r="L124" s="182">
        <v>4</v>
      </c>
      <c r="M124" s="182">
        <v>9</v>
      </c>
      <c r="N124" s="80"/>
      <c r="O124" s="80"/>
      <c r="P124" s="77"/>
      <c r="Q124" s="77"/>
      <c r="R124" s="77"/>
      <c r="S124" s="77"/>
      <c r="T124" s="182">
        <v>29</v>
      </c>
      <c r="U124" s="182" t="s">
        <v>31</v>
      </c>
      <c r="V124" s="182">
        <v>14</v>
      </c>
      <c r="W124" s="80"/>
      <c r="X124" s="80"/>
      <c r="Y124" s="80"/>
      <c r="Z124" s="80"/>
      <c r="AA124" s="80"/>
      <c r="AB124" s="80"/>
      <c r="AC124" s="80"/>
      <c r="AD124" s="80"/>
      <c r="AE124" s="80"/>
      <c r="AF124" s="80"/>
      <c r="AG124" s="80"/>
      <c r="AH124" s="80"/>
      <c r="AI124" s="11"/>
      <c r="AJ124" s="11"/>
      <c r="AK124" s="11"/>
      <c r="AL124" s="11"/>
      <c r="AM124" s="11"/>
      <c r="AN124" s="76">
        <v>11</v>
      </c>
      <c r="AO124" s="76">
        <v>22</v>
      </c>
      <c r="AP124" s="77"/>
      <c r="AQ124" s="77"/>
      <c r="AR124" s="77"/>
      <c r="AS124" s="77"/>
      <c r="AT124" s="80"/>
      <c r="AU124" s="80"/>
      <c r="AV124" s="80"/>
      <c r="AW124" s="80"/>
      <c r="AX124" s="80"/>
      <c r="AY124" s="77"/>
      <c r="AZ124" s="77"/>
      <c r="BA124" s="77"/>
      <c r="BB124" s="77"/>
      <c r="BC124" s="77"/>
      <c r="BD124" s="77"/>
      <c r="BE124" s="77"/>
      <c r="BF124" s="152"/>
      <c r="BG124" s="83"/>
      <c r="BH124" s="35"/>
      <c r="BI124" s="144"/>
    </row>
    <row r="125" spans="1:68" s="2" customFormat="1" ht="25.5" x14ac:dyDescent="0.2">
      <c r="A125" s="57" t="s">
        <v>5</v>
      </c>
      <c r="B125" s="65" t="s">
        <v>71</v>
      </c>
      <c r="C125" s="65">
        <v>2</v>
      </c>
      <c r="D125" s="307" t="s">
        <v>142</v>
      </c>
      <c r="E125" s="184">
        <v>1</v>
      </c>
      <c r="F125" s="310" t="s">
        <v>147</v>
      </c>
      <c r="G125" s="239"/>
      <c r="H125" s="77"/>
      <c r="I125" s="77"/>
      <c r="J125" s="77"/>
      <c r="K125" s="77"/>
      <c r="L125" s="182">
        <v>4</v>
      </c>
      <c r="M125" s="182">
        <v>9</v>
      </c>
      <c r="N125" s="77"/>
      <c r="O125" s="77"/>
      <c r="P125" s="77"/>
      <c r="Q125" s="77"/>
      <c r="R125" s="77"/>
      <c r="S125" s="77"/>
      <c r="T125" s="182">
        <v>29</v>
      </c>
      <c r="U125" s="182" t="s">
        <v>31</v>
      </c>
      <c r="V125" s="182">
        <v>14</v>
      </c>
      <c r="W125" s="77"/>
      <c r="X125" s="77"/>
      <c r="Y125" s="77"/>
      <c r="Z125" s="77"/>
      <c r="AA125" s="77"/>
      <c r="AB125" s="77"/>
      <c r="AC125" s="77"/>
      <c r="AD125" s="77"/>
      <c r="AE125" s="77"/>
      <c r="AF125" s="77"/>
      <c r="AG125" s="77"/>
      <c r="AH125" s="77"/>
      <c r="AI125" s="77"/>
      <c r="AJ125" s="77"/>
      <c r="AK125" s="77"/>
      <c r="AL125" s="79" t="s">
        <v>34</v>
      </c>
      <c r="AM125" s="79" t="s">
        <v>34</v>
      </c>
      <c r="AN125" s="76">
        <v>11</v>
      </c>
      <c r="AO125" s="76">
        <v>22</v>
      </c>
      <c r="AP125" s="77"/>
      <c r="AQ125" s="77"/>
      <c r="AR125" s="77"/>
      <c r="AS125" s="77"/>
      <c r="AT125" s="77"/>
      <c r="AU125" s="77"/>
      <c r="AV125" s="77"/>
      <c r="AW125" s="77"/>
      <c r="AX125" s="77"/>
      <c r="AY125" s="77"/>
      <c r="AZ125" s="77"/>
      <c r="BA125" s="77"/>
      <c r="BB125" s="77"/>
      <c r="BC125" s="77"/>
      <c r="BD125" s="77"/>
      <c r="BE125" s="77"/>
      <c r="BF125" s="152"/>
      <c r="BG125" s="83"/>
      <c r="BH125" s="35"/>
      <c r="BI125" s="144"/>
    </row>
    <row r="126" spans="1:68" s="2" customFormat="1" ht="18" customHeight="1" x14ac:dyDescent="0.2">
      <c r="A126" s="57" t="s">
        <v>5</v>
      </c>
      <c r="B126" s="65" t="s">
        <v>71</v>
      </c>
      <c r="C126" s="65">
        <v>2</v>
      </c>
      <c r="D126" s="307" t="s">
        <v>41</v>
      </c>
      <c r="E126" s="184">
        <v>1</v>
      </c>
      <c r="F126" s="212" t="s">
        <v>39</v>
      </c>
      <c r="G126" s="239"/>
      <c r="H126" s="77"/>
      <c r="I126" s="77"/>
      <c r="J126" s="77"/>
      <c r="K126" s="77"/>
      <c r="L126" s="182">
        <v>4</v>
      </c>
      <c r="M126" s="182">
        <v>9</v>
      </c>
      <c r="N126" s="77"/>
      <c r="O126" s="77"/>
      <c r="P126" s="77"/>
      <c r="Q126" s="77"/>
      <c r="R126" s="77"/>
      <c r="S126" s="77"/>
      <c r="T126" s="182">
        <v>29</v>
      </c>
      <c r="U126" s="182" t="s">
        <v>31</v>
      </c>
      <c r="V126" s="182">
        <v>14</v>
      </c>
      <c r="W126" s="77"/>
      <c r="X126" s="77"/>
      <c r="Y126" s="77"/>
      <c r="Z126" s="77"/>
      <c r="AA126" s="77"/>
      <c r="AB126" s="77"/>
      <c r="AC126" s="77"/>
      <c r="AD126" s="77"/>
      <c r="AE126" s="77"/>
      <c r="AF126" s="77"/>
      <c r="AG126" s="77"/>
      <c r="AH126" s="77"/>
      <c r="AI126" s="77"/>
      <c r="AJ126" s="77"/>
      <c r="AK126" s="77"/>
      <c r="AL126" s="77"/>
      <c r="AM126" s="79" t="s">
        <v>34</v>
      </c>
      <c r="AN126" s="76">
        <v>11</v>
      </c>
      <c r="AO126" s="76">
        <v>22</v>
      </c>
      <c r="AP126" s="77"/>
      <c r="AQ126" s="77"/>
      <c r="AR126" s="77"/>
      <c r="AS126" s="77"/>
      <c r="AT126" s="77"/>
      <c r="AU126" s="77"/>
      <c r="AV126" s="77"/>
      <c r="AW126" s="77"/>
      <c r="AX126" s="77"/>
      <c r="AY126" s="77"/>
      <c r="AZ126" s="77"/>
      <c r="BA126" s="77"/>
      <c r="BB126" s="77"/>
      <c r="BC126" s="77"/>
      <c r="BD126" s="77"/>
      <c r="BE126" s="77"/>
      <c r="BF126" s="152"/>
      <c r="BG126" s="83"/>
      <c r="BH126" s="35"/>
      <c r="BI126" s="144"/>
    </row>
    <row r="127" spans="1:68" s="273" customFormat="1" ht="25.5" x14ac:dyDescent="0.2">
      <c r="A127" s="57" t="s">
        <v>11</v>
      </c>
      <c r="B127" s="65" t="s">
        <v>71</v>
      </c>
      <c r="C127" s="65">
        <v>2</v>
      </c>
      <c r="D127" s="212" t="s">
        <v>54</v>
      </c>
      <c r="E127" s="184">
        <v>1</v>
      </c>
      <c r="F127" s="310" t="s">
        <v>147</v>
      </c>
      <c r="G127" s="239"/>
      <c r="H127" s="77" t="s">
        <v>72</v>
      </c>
      <c r="I127" s="77" t="s">
        <v>72</v>
      </c>
      <c r="J127" s="77" t="s">
        <v>72</v>
      </c>
      <c r="K127" s="77" t="s">
        <v>72</v>
      </c>
      <c r="L127" s="288" t="s">
        <v>72</v>
      </c>
      <c r="M127" s="77" t="s">
        <v>72</v>
      </c>
      <c r="N127" s="77" t="s">
        <v>72</v>
      </c>
      <c r="O127" s="77" t="s">
        <v>72</v>
      </c>
      <c r="P127" s="77" t="s">
        <v>72</v>
      </c>
      <c r="Q127" s="77" t="s">
        <v>72</v>
      </c>
      <c r="R127" s="77" t="s">
        <v>72</v>
      </c>
      <c r="S127" s="77" t="s">
        <v>72</v>
      </c>
      <c r="T127" s="77" t="s">
        <v>72</v>
      </c>
      <c r="U127" s="77" t="s">
        <v>72</v>
      </c>
      <c r="V127" s="77" t="s">
        <v>72</v>
      </c>
      <c r="W127" s="77" t="s">
        <v>72</v>
      </c>
      <c r="X127" s="119">
        <v>22</v>
      </c>
      <c r="Y127" s="119">
        <v>4</v>
      </c>
      <c r="Z127" s="91" t="s">
        <v>32</v>
      </c>
      <c r="AA127" s="91" t="s">
        <v>32</v>
      </c>
      <c r="AB127" s="91" t="s">
        <v>32</v>
      </c>
      <c r="AC127" s="77" t="s">
        <v>72</v>
      </c>
      <c r="AD127" s="77" t="s">
        <v>72</v>
      </c>
      <c r="AE127" s="77" t="s">
        <v>72</v>
      </c>
      <c r="AF127" s="77" t="s">
        <v>72</v>
      </c>
      <c r="AG127" s="77" t="s">
        <v>72</v>
      </c>
      <c r="AH127" s="77" t="s">
        <v>72</v>
      </c>
      <c r="AI127" s="77" t="s">
        <v>72</v>
      </c>
      <c r="AJ127" s="77" t="s">
        <v>72</v>
      </c>
      <c r="AK127" s="77" t="s">
        <v>72</v>
      </c>
      <c r="AL127" s="77" t="s">
        <v>72</v>
      </c>
      <c r="AM127" s="77" t="s">
        <v>72</v>
      </c>
      <c r="AN127" s="77" t="s">
        <v>72</v>
      </c>
      <c r="AO127" s="77" t="s">
        <v>72</v>
      </c>
      <c r="AP127" s="77" t="s">
        <v>72</v>
      </c>
      <c r="AQ127" s="77" t="s">
        <v>72</v>
      </c>
      <c r="AR127" s="77" t="s">
        <v>72</v>
      </c>
      <c r="AS127" s="76">
        <v>18</v>
      </c>
      <c r="AT127" s="76">
        <v>27</v>
      </c>
      <c r="AU127" s="77"/>
      <c r="AV127" s="77"/>
      <c r="AW127" s="77"/>
      <c r="AX127" s="77"/>
      <c r="AY127" s="77"/>
      <c r="AZ127" s="77"/>
      <c r="BA127" s="77"/>
      <c r="BB127" s="77"/>
      <c r="BC127" s="77"/>
      <c r="BD127" s="77"/>
      <c r="BE127" s="77"/>
      <c r="BF127" s="152"/>
      <c r="BG127" s="83"/>
      <c r="BH127" s="35"/>
      <c r="BI127" s="25"/>
      <c r="BJ127" s="25"/>
    </row>
    <row r="128" spans="1:68" s="2" customFormat="1" ht="25.5" x14ac:dyDescent="0.2">
      <c r="A128" s="57" t="s">
        <v>7</v>
      </c>
      <c r="B128" s="65" t="s">
        <v>71</v>
      </c>
      <c r="C128" s="65">
        <v>2</v>
      </c>
      <c r="D128" s="307" t="s">
        <v>44</v>
      </c>
      <c r="E128" s="184">
        <v>3</v>
      </c>
      <c r="F128" s="310" t="s">
        <v>147</v>
      </c>
      <c r="G128" s="239"/>
      <c r="H128" s="77"/>
      <c r="I128" s="77"/>
      <c r="J128" s="77"/>
      <c r="K128" s="77"/>
      <c r="L128" s="182">
        <v>4</v>
      </c>
      <c r="M128" s="182">
        <v>9</v>
      </c>
      <c r="N128" s="77"/>
      <c r="O128" s="77"/>
      <c r="P128" s="77"/>
      <c r="Q128" s="77"/>
      <c r="R128" s="77"/>
      <c r="S128" s="77"/>
      <c r="T128" s="182">
        <v>29</v>
      </c>
      <c r="U128" s="182" t="s">
        <v>31</v>
      </c>
      <c r="V128" s="182">
        <v>14</v>
      </c>
      <c r="W128" s="77"/>
      <c r="X128" s="77"/>
      <c r="Y128" s="77"/>
      <c r="Z128" s="77"/>
      <c r="AA128" s="77"/>
      <c r="AB128" s="77"/>
      <c r="AC128" s="77"/>
      <c r="AD128" s="77"/>
      <c r="AE128" s="77"/>
      <c r="AF128" s="77"/>
      <c r="AG128" s="77"/>
      <c r="AH128" s="77"/>
      <c r="AI128" s="77"/>
      <c r="AJ128" s="77"/>
      <c r="AK128" s="77"/>
      <c r="AL128" s="79" t="s">
        <v>34</v>
      </c>
      <c r="AM128" s="79" t="s">
        <v>34</v>
      </c>
      <c r="AN128" s="76">
        <v>11</v>
      </c>
      <c r="AO128" s="76">
        <v>22</v>
      </c>
      <c r="AP128" s="77"/>
      <c r="AQ128" s="77"/>
      <c r="AR128" s="77"/>
      <c r="AS128" s="77"/>
      <c r="AT128" s="77"/>
      <c r="AU128" s="77"/>
      <c r="AV128" s="77"/>
      <c r="AW128" s="77"/>
      <c r="AX128" s="77"/>
      <c r="AY128" s="77"/>
      <c r="AZ128" s="77"/>
      <c r="BA128" s="77"/>
      <c r="BB128" s="77"/>
      <c r="BC128" s="77"/>
      <c r="BD128" s="77"/>
      <c r="BE128" s="77"/>
      <c r="BF128" s="152"/>
      <c r="BG128" s="83"/>
      <c r="BH128" s="35"/>
      <c r="BI128" s="144"/>
    </row>
    <row r="129" spans="1:68" s="2" customFormat="1" ht="18" customHeight="1" x14ac:dyDescent="0.2">
      <c r="A129" s="57" t="s">
        <v>7</v>
      </c>
      <c r="B129" s="65" t="s">
        <v>71</v>
      </c>
      <c r="C129" s="65">
        <v>2</v>
      </c>
      <c r="D129" s="307" t="s">
        <v>114</v>
      </c>
      <c r="E129" s="184">
        <v>1</v>
      </c>
      <c r="F129" s="212" t="s">
        <v>39</v>
      </c>
      <c r="G129" s="239"/>
      <c r="H129" s="77"/>
      <c r="I129" s="77"/>
      <c r="J129" s="77"/>
      <c r="K129" s="77"/>
      <c r="L129" s="182">
        <v>4</v>
      </c>
      <c r="M129" s="182">
        <v>9</v>
      </c>
      <c r="N129" s="77"/>
      <c r="O129" s="77"/>
      <c r="P129" s="77"/>
      <c r="Q129" s="77"/>
      <c r="R129" s="77"/>
      <c r="S129" s="77"/>
      <c r="T129" s="182">
        <v>29</v>
      </c>
      <c r="U129" s="182" t="s">
        <v>31</v>
      </c>
      <c r="V129" s="182">
        <v>14</v>
      </c>
      <c r="W129" s="77"/>
      <c r="X129" s="77"/>
      <c r="Y129" s="77"/>
      <c r="Z129" s="77"/>
      <c r="AA129" s="77"/>
      <c r="AB129" s="77"/>
      <c r="AC129" s="77"/>
      <c r="AD129" s="77"/>
      <c r="AE129" s="77"/>
      <c r="AF129" s="77"/>
      <c r="AG129" s="77"/>
      <c r="AH129" s="77"/>
      <c r="AI129" s="77"/>
      <c r="AJ129" s="77"/>
      <c r="AK129" s="77"/>
      <c r="AL129" s="79" t="s">
        <v>34</v>
      </c>
      <c r="AM129" s="79" t="s">
        <v>34</v>
      </c>
      <c r="AN129" s="76">
        <v>11</v>
      </c>
      <c r="AO129" s="76">
        <v>22</v>
      </c>
      <c r="AP129" s="77"/>
      <c r="AQ129" s="77"/>
      <c r="AR129" s="77"/>
      <c r="AS129" s="77"/>
      <c r="AT129" s="77"/>
      <c r="AU129" s="77"/>
      <c r="AV129" s="77"/>
      <c r="AW129" s="77"/>
      <c r="AX129" s="77"/>
      <c r="AY129" s="77"/>
      <c r="AZ129" s="77"/>
      <c r="BA129" s="77"/>
      <c r="BB129" s="77"/>
      <c r="BC129" s="77"/>
      <c r="BD129" s="77"/>
      <c r="BE129" s="77"/>
      <c r="BF129" s="152"/>
      <c r="BG129" s="83"/>
      <c r="BH129" s="35"/>
      <c r="BI129" s="144"/>
    </row>
    <row r="130" spans="1:68" s="2" customFormat="1" ht="25.5" x14ac:dyDescent="0.2">
      <c r="A130" s="57" t="s">
        <v>9</v>
      </c>
      <c r="B130" s="65" t="s">
        <v>71</v>
      </c>
      <c r="C130" s="65">
        <v>2</v>
      </c>
      <c r="D130" s="307" t="s">
        <v>168</v>
      </c>
      <c r="E130" s="184">
        <v>1</v>
      </c>
      <c r="F130" s="310" t="s">
        <v>147</v>
      </c>
      <c r="G130" s="239"/>
      <c r="H130" s="77"/>
      <c r="I130" s="77"/>
      <c r="J130" s="77"/>
      <c r="K130" s="77"/>
      <c r="L130" s="182">
        <v>4</v>
      </c>
      <c r="M130" s="182">
        <v>9</v>
      </c>
      <c r="N130" s="77"/>
      <c r="O130" s="77"/>
      <c r="P130" s="77"/>
      <c r="Q130" s="77"/>
      <c r="R130" s="77"/>
      <c r="S130" s="77"/>
      <c r="T130" s="182">
        <v>29</v>
      </c>
      <c r="U130" s="182" t="s">
        <v>31</v>
      </c>
      <c r="V130" s="182">
        <v>14</v>
      </c>
      <c r="W130" s="77"/>
      <c r="X130" s="77"/>
      <c r="Y130" s="77"/>
      <c r="Z130" s="77"/>
      <c r="AA130" s="77"/>
      <c r="AB130" s="77"/>
      <c r="AC130" s="77"/>
      <c r="AD130" s="77"/>
      <c r="AE130" s="77"/>
      <c r="AF130" s="77"/>
      <c r="AG130" s="77"/>
      <c r="AH130" s="77"/>
      <c r="AI130" s="77"/>
      <c r="AJ130" s="77"/>
      <c r="AK130" s="77"/>
      <c r="AL130" s="77"/>
      <c r="AM130" s="77"/>
      <c r="AN130" s="76">
        <v>11</v>
      </c>
      <c r="AO130" s="76">
        <v>22</v>
      </c>
      <c r="AP130" s="77"/>
      <c r="AQ130" s="77"/>
      <c r="AR130" s="77"/>
      <c r="AS130" s="77"/>
      <c r="AT130" s="77"/>
      <c r="AU130" s="77"/>
      <c r="AV130" s="77"/>
      <c r="AW130" s="77"/>
      <c r="AX130" s="77"/>
      <c r="AY130" s="77"/>
      <c r="AZ130" s="77"/>
      <c r="BA130" s="77"/>
      <c r="BB130" s="77"/>
      <c r="BC130" s="77"/>
      <c r="BD130" s="77"/>
      <c r="BE130" s="77"/>
      <c r="BF130" s="152"/>
      <c r="BG130" s="83"/>
      <c r="BH130" s="35"/>
      <c r="BI130" s="144"/>
    </row>
    <row r="131" spans="1:68" s="305" customFormat="1" ht="17.25" customHeight="1" x14ac:dyDescent="0.2">
      <c r="A131" s="57" t="s">
        <v>9</v>
      </c>
      <c r="B131" s="65" t="s">
        <v>71</v>
      </c>
      <c r="C131" s="65">
        <v>2</v>
      </c>
      <c r="D131" s="275" t="s">
        <v>131</v>
      </c>
      <c r="E131" s="184">
        <v>3</v>
      </c>
      <c r="F131" s="212" t="s">
        <v>39</v>
      </c>
      <c r="G131" s="239"/>
      <c r="H131" s="77"/>
      <c r="I131" s="77"/>
      <c r="J131" s="77"/>
      <c r="K131" s="77"/>
      <c r="L131" s="182">
        <v>4</v>
      </c>
      <c r="M131" s="182">
        <v>9</v>
      </c>
      <c r="N131" s="77"/>
      <c r="O131" s="77"/>
      <c r="P131" s="77"/>
      <c r="Q131" s="77"/>
      <c r="R131" s="77"/>
      <c r="S131" s="77"/>
      <c r="T131" s="182">
        <v>29</v>
      </c>
      <c r="U131" s="182" t="s">
        <v>31</v>
      </c>
      <c r="V131" s="182">
        <v>14</v>
      </c>
      <c r="W131" s="77"/>
      <c r="X131" s="77"/>
      <c r="Y131" s="77"/>
      <c r="Z131" s="77"/>
      <c r="AA131" s="77"/>
      <c r="AB131" s="77"/>
      <c r="AC131" s="77"/>
      <c r="AD131" s="77"/>
      <c r="AE131" s="77"/>
      <c r="AF131" s="77"/>
      <c r="AG131" s="77"/>
      <c r="AH131" s="77"/>
      <c r="AI131" s="77"/>
      <c r="AJ131" s="77"/>
      <c r="AK131" s="77"/>
      <c r="AL131" s="77"/>
      <c r="AM131" s="77"/>
      <c r="AN131" s="76">
        <v>11</v>
      </c>
      <c r="AO131" s="76">
        <v>22</v>
      </c>
      <c r="AP131" s="77"/>
      <c r="AQ131" s="77"/>
      <c r="AR131" s="77"/>
      <c r="AS131" s="77"/>
      <c r="AT131" s="77"/>
      <c r="AU131" s="120" t="s">
        <v>34</v>
      </c>
      <c r="AV131" s="120" t="s">
        <v>34</v>
      </c>
      <c r="AW131" s="120" t="s">
        <v>34</v>
      </c>
      <c r="AX131" s="120" t="s">
        <v>34</v>
      </c>
      <c r="AY131" s="77"/>
      <c r="AZ131" s="77"/>
      <c r="BA131" s="77"/>
      <c r="BB131" s="77"/>
      <c r="BC131" s="77"/>
      <c r="BD131" s="77"/>
      <c r="BE131" s="77"/>
      <c r="BF131" s="152"/>
      <c r="BG131" s="83"/>
      <c r="BH131" s="35"/>
      <c r="BI131" s="144"/>
    </row>
    <row r="132" spans="1:68" s="202" customFormat="1" ht="25.5" x14ac:dyDescent="0.2">
      <c r="A132" s="57" t="s">
        <v>9</v>
      </c>
      <c r="B132" s="65" t="s">
        <v>71</v>
      </c>
      <c r="C132" s="65">
        <v>2</v>
      </c>
      <c r="D132" s="275" t="s">
        <v>169</v>
      </c>
      <c r="E132" s="184">
        <v>3</v>
      </c>
      <c r="F132" s="310" t="s">
        <v>147</v>
      </c>
      <c r="G132" s="239"/>
      <c r="H132" s="77"/>
      <c r="I132" s="77"/>
      <c r="J132" s="77"/>
      <c r="K132" s="77"/>
      <c r="L132" s="182">
        <v>4</v>
      </c>
      <c r="M132" s="182">
        <v>9</v>
      </c>
      <c r="N132" s="77"/>
      <c r="O132" s="77"/>
      <c r="P132" s="77"/>
      <c r="Q132" s="77"/>
      <c r="R132" s="77"/>
      <c r="S132" s="77"/>
      <c r="T132" s="182">
        <v>29</v>
      </c>
      <c r="U132" s="182" t="s">
        <v>31</v>
      </c>
      <c r="V132" s="182">
        <v>14</v>
      </c>
      <c r="W132" s="77"/>
      <c r="X132" s="77"/>
      <c r="Y132" s="77"/>
      <c r="Z132" s="77"/>
      <c r="AA132" s="77"/>
      <c r="AB132" s="77"/>
      <c r="AC132" s="77"/>
      <c r="AD132" s="77"/>
      <c r="AE132" s="77"/>
      <c r="AF132" s="77"/>
      <c r="AG132" s="77"/>
      <c r="AH132" s="77"/>
      <c r="AI132" s="77"/>
      <c r="AJ132" s="77"/>
      <c r="AK132" s="77"/>
      <c r="AL132" s="77"/>
      <c r="AM132" s="77"/>
      <c r="AN132" s="76">
        <v>11</v>
      </c>
      <c r="AO132" s="76">
        <v>22</v>
      </c>
      <c r="AP132" s="77"/>
      <c r="AQ132" s="77"/>
      <c r="AR132" s="77"/>
      <c r="AS132" s="77"/>
      <c r="AT132" s="77"/>
      <c r="AU132" s="77"/>
      <c r="AV132" s="79" t="s">
        <v>34</v>
      </c>
      <c r="AW132" s="79" t="s">
        <v>34</v>
      </c>
      <c r="AX132" s="77"/>
      <c r="AY132" s="77"/>
      <c r="AZ132" s="77"/>
      <c r="BA132" s="77"/>
      <c r="BB132" s="77"/>
      <c r="BC132" s="77"/>
      <c r="BD132" s="77"/>
      <c r="BE132" s="77"/>
      <c r="BF132" s="152"/>
      <c r="BG132" s="83"/>
      <c r="BH132" s="35"/>
      <c r="BI132" s="144"/>
    </row>
    <row r="133" spans="1:68" s="304" customFormat="1" x14ac:dyDescent="0.2">
      <c r="A133" s="57" t="s">
        <v>9</v>
      </c>
      <c r="B133" s="65" t="s">
        <v>71</v>
      </c>
      <c r="C133" s="65">
        <v>2</v>
      </c>
      <c r="D133" s="275" t="s">
        <v>123</v>
      </c>
      <c r="E133" s="184">
        <v>3</v>
      </c>
      <c r="F133" s="212" t="s">
        <v>170</v>
      </c>
      <c r="G133" s="239"/>
      <c r="H133" s="77"/>
      <c r="I133" s="77"/>
      <c r="J133" s="77"/>
      <c r="K133" s="77"/>
      <c r="L133" s="182">
        <v>4</v>
      </c>
      <c r="M133" s="182">
        <v>9</v>
      </c>
      <c r="N133" s="77"/>
      <c r="O133" s="77"/>
      <c r="P133" s="77"/>
      <c r="Q133" s="77"/>
      <c r="R133" s="77"/>
      <c r="S133" s="77"/>
      <c r="T133" s="182">
        <v>29</v>
      </c>
      <c r="U133" s="182" t="s">
        <v>31</v>
      </c>
      <c r="V133" s="182">
        <v>14</v>
      </c>
      <c r="W133" s="77"/>
      <c r="X133" s="77"/>
      <c r="Y133" s="77"/>
      <c r="Z133" s="77"/>
      <c r="AA133" s="77"/>
      <c r="AB133" s="77"/>
      <c r="AC133" s="77"/>
      <c r="AD133" s="77"/>
      <c r="AE133" s="77"/>
      <c r="AF133" s="77"/>
      <c r="AG133" s="77"/>
      <c r="AH133" s="77"/>
      <c r="AI133" s="77"/>
      <c r="AJ133" s="77"/>
      <c r="AK133" s="77"/>
      <c r="AL133" s="79" t="s">
        <v>34</v>
      </c>
      <c r="AM133" s="79" t="s">
        <v>34</v>
      </c>
      <c r="AN133" s="76">
        <v>11</v>
      </c>
      <c r="AO133" s="76">
        <v>22</v>
      </c>
      <c r="AP133" s="77"/>
      <c r="AQ133" s="77"/>
      <c r="AR133" s="77"/>
      <c r="AS133" s="77"/>
      <c r="AT133" s="77"/>
      <c r="AU133" s="77"/>
      <c r="AV133" s="77"/>
      <c r="AW133" s="77"/>
      <c r="AX133" s="77"/>
      <c r="AY133" s="77"/>
      <c r="AZ133" s="77"/>
      <c r="BA133" s="77"/>
      <c r="BB133" s="77"/>
      <c r="BC133" s="77"/>
      <c r="BD133" s="77"/>
      <c r="BE133" s="77"/>
      <c r="BF133" s="152"/>
      <c r="BG133" s="83"/>
      <c r="BH133" s="35"/>
      <c r="BI133" s="144"/>
    </row>
    <row r="134" spans="1:68" s="2" customFormat="1" ht="25.5" x14ac:dyDescent="0.2">
      <c r="A134" s="57" t="s">
        <v>37</v>
      </c>
      <c r="B134" s="65" t="s">
        <v>71</v>
      </c>
      <c r="C134" s="65">
        <v>2</v>
      </c>
      <c r="D134" s="307" t="s">
        <v>38</v>
      </c>
      <c r="E134" s="184">
        <v>1</v>
      </c>
      <c r="F134" s="310" t="s">
        <v>147</v>
      </c>
      <c r="G134" s="239"/>
      <c r="H134" s="122"/>
      <c r="I134" s="122"/>
      <c r="J134" s="122"/>
      <c r="K134" s="122"/>
      <c r="L134" s="182">
        <v>4</v>
      </c>
      <c r="M134" s="182">
        <v>9</v>
      </c>
      <c r="N134" s="77"/>
      <c r="O134" s="77"/>
      <c r="P134" s="77"/>
      <c r="Q134" s="77"/>
      <c r="R134" s="77"/>
      <c r="S134" s="77"/>
      <c r="T134" s="182">
        <v>29</v>
      </c>
      <c r="U134" s="182" t="s">
        <v>31</v>
      </c>
      <c r="V134" s="182">
        <v>14</v>
      </c>
      <c r="W134" s="77"/>
      <c r="X134" s="77"/>
      <c r="Y134" s="77"/>
      <c r="Z134" s="77"/>
      <c r="AA134" s="77"/>
      <c r="AB134" s="77"/>
      <c r="AC134" s="77"/>
      <c r="AD134" s="77"/>
      <c r="AE134" s="77"/>
      <c r="AF134" s="77"/>
      <c r="AG134" s="77"/>
      <c r="AH134" s="77"/>
      <c r="AI134" s="77"/>
      <c r="AJ134" s="77"/>
      <c r="AK134" s="79" t="s">
        <v>34</v>
      </c>
      <c r="AL134" s="79" t="s">
        <v>34</v>
      </c>
      <c r="AM134" s="79" t="s">
        <v>34</v>
      </c>
      <c r="AN134" s="76">
        <v>11</v>
      </c>
      <c r="AO134" s="76">
        <v>22</v>
      </c>
      <c r="AP134" s="77"/>
      <c r="AQ134" s="77"/>
      <c r="AR134" s="77"/>
      <c r="AS134" s="77"/>
      <c r="AT134" s="77"/>
      <c r="AU134" s="77"/>
      <c r="AV134" s="77"/>
      <c r="AW134" s="77"/>
      <c r="AX134" s="77"/>
      <c r="AY134" s="77"/>
      <c r="AZ134" s="77"/>
      <c r="BA134" s="77"/>
      <c r="BB134" s="77"/>
      <c r="BC134" s="77"/>
      <c r="BD134" s="77"/>
      <c r="BE134" s="77"/>
      <c r="BF134" s="152"/>
      <c r="BG134" s="83"/>
      <c r="BH134" s="35"/>
      <c r="BI134" s="144"/>
    </row>
    <row r="135" spans="1:68" s="2" customFormat="1" ht="18" customHeight="1" x14ac:dyDescent="0.2">
      <c r="A135" s="57" t="s">
        <v>28</v>
      </c>
      <c r="B135" s="65" t="s">
        <v>71</v>
      </c>
      <c r="C135" s="65">
        <v>3</v>
      </c>
      <c r="D135" s="307" t="s">
        <v>167</v>
      </c>
      <c r="E135" s="184">
        <v>5</v>
      </c>
      <c r="F135" s="212" t="s">
        <v>43</v>
      </c>
      <c r="G135" s="239"/>
      <c r="H135" s="77"/>
      <c r="I135" s="77"/>
      <c r="J135" s="77"/>
      <c r="K135" s="76">
        <v>26</v>
      </c>
      <c r="L135" s="76">
        <v>3</v>
      </c>
      <c r="M135" s="77"/>
      <c r="N135" s="77"/>
      <c r="O135" s="77"/>
      <c r="P135" s="77"/>
      <c r="Q135" s="182">
        <v>6</v>
      </c>
      <c r="R135" s="182" t="s">
        <v>31</v>
      </c>
      <c r="S135" s="182" t="s">
        <v>31</v>
      </c>
      <c r="T135" s="182">
        <v>25</v>
      </c>
      <c r="U135" s="77"/>
      <c r="V135" s="77"/>
      <c r="W135" s="77"/>
      <c r="X135" s="77"/>
      <c r="Y135" s="77"/>
      <c r="Z135" s="77"/>
      <c r="AA135" s="77"/>
      <c r="AB135" s="77"/>
      <c r="AC135" s="77"/>
      <c r="AD135" s="77"/>
      <c r="AE135" s="77"/>
      <c r="AF135" s="77"/>
      <c r="AG135" s="77"/>
      <c r="AH135" s="79" t="s">
        <v>34</v>
      </c>
      <c r="AI135" s="79" t="s">
        <v>34</v>
      </c>
      <c r="AJ135" s="79" t="s">
        <v>34</v>
      </c>
      <c r="AK135" s="76">
        <v>26</v>
      </c>
      <c r="AL135" s="76" t="s">
        <v>31</v>
      </c>
      <c r="AM135" s="76">
        <v>6</v>
      </c>
      <c r="AN135" s="77"/>
      <c r="AO135" s="77"/>
      <c r="AP135" s="77"/>
      <c r="AQ135" s="77"/>
      <c r="AR135" s="77"/>
      <c r="AS135" s="77"/>
      <c r="AT135" s="77"/>
      <c r="AU135" s="77"/>
      <c r="AV135" s="77"/>
      <c r="AW135" s="77"/>
      <c r="AX135" s="77"/>
      <c r="AY135" s="77"/>
      <c r="AZ135" s="77"/>
      <c r="BA135" s="77"/>
      <c r="BB135" s="77"/>
      <c r="BC135" s="77"/>
      <c r="BD135" s="77"/>
      <c r="BE135" s="77"/>
      <c r="BF135" s="152"/>
      <c r="BG135" s="83"/>
      <c r="BH135" s="35"/>
      <c r="BI135" s="144"/>
    </row>
    <row r="136" spans="1:68" s="2" customFormat="1" ht="18" customHeight="1" x14ac:dyDescent="0.2">
      <c r="A136" s="57" t="s">
        <v>5</v>
      </c>
      <c r="B136" s="65" t="s">
        <v>71</v>
      </c>
      <c r="C136" s="65">
        <v>3</v>
      </c>
      <c r="D136" s="307" t="s">
        <v>144</v>
      </c>
      <c r="E136" s="184">
        <v>3</v>
      </c>
      <c r="F136" s="212" t="s">
        <v>43</v>
      </c>
      <c r="G136" s="239"/>
      <c r="H136" s="77"/>
      <c r="I136" s="77"/>
      <c r="J136" s="77"/>
      <c r="K136" s="76">
        <v>26</v>
      </c>
      <c r="L136" s="76">
        <v>3</v>
      </c>
      <c r="M136" s="77"/>
      <c r="N136" s="77"/>
      <c r="O136" s="77"/>
      <c r="P136" s="77"/>
      <c r="Q136" s="182">
        <v>6</v>
      </c>
      <c r="R136" s="182" t="s">
        <v>31</v>
      </c>
      <c r="S136" s="182" t="s">
        <v>31</v>
      </c>
      <c r="T136" s="182">
        <v>25</v>
      </c>
      <c r="U136" s="77"/>
      <c r="V136" s="77"/>
      <c r="W136" s="77"/>
      <c r="X136" s="147"/>
      <c r="Y136" s="147"/>
      <c r="Z136" s="147"/>
      <c r="AA136" s="147"/>
      <c r="AB136" s="147"/>
      <c r="AC136" s="77"/>
      <c r="AD136" s="80"/>
      <c r="AE136" s="80"/>
      <c r="AF136" s="80"/>
      <c r="AG136" s="80"/>
      <c r="AH136" s="79" t="s">
        <v>34</v>
      </c>
      <c r="AI136" s="79" t="s">
        <v>34</v>
      </c>
      <c r="AJ136" s="79" t="s">
        <v>34</v>
      </c>
      <c r="AK136" s="76">
        <v>26</v>
      </c>
      <c r="AL136" s="76" t="s">
        <v>31</v>
      </c>
      <c r="AM136" s="76">
        <v>6</v>
      </c>
      <c r="AN136" s="77"/>
      <c r="AO136" s="77"/>
      <c r="AP136" s="77"/>
      <c r="AQ136" s="77"/>
      <c r="AR136" s="77"/>
      <c r="AS136" s="77"/>
      <c r="AT136" s="77"/>
      <c r="AU136" s="77"/>
      <c r="AV136" s="80"/>
      <c r="AW136" s="80"/>
      <c r="AX136" s="80"/>
      <c r="AY136" s="77"/>
      <c r="AZ136" s="77"/>
      <c r="BA136" s="77"/>
      <c r="BB136" s="77"/>
      <c r="BC136" s="77"/>
      <c r="BD136" s="77"/>
      <c r="BE136" s="77"/>
      <c r="BF136" s="152"/>
      <c r="BG136" s="83"/>
      <c r="BH136" s="35"/>
      <c r="BI136" s="144"/>
    </row>
    <row r="137" spans="1:68" s="2" customFormat="1" ht="18" customHeight="1" x14ac:dyDescent="0.2">
      <c r="A137" s="57" t="s">
        <v>5</v>
      </c>
      <c r="B137" s="65" t="s">
        <v>71</v>
      </c>
      <c r="C137" s="65">
        <v>3</v>
      </c>
      <c r="D137" s="307" t="s">
        <v>41</v>
      </c>
      <c r="E137" s="184">
        <v>1</v>
      </c>
      <c r="F137" s="212" t="s">
        <v>43</v>
      </c>
      <c r="G137" s="239"/>
      <c r="H137" s="77"/>
      <c r="I137" s="77"/>
      <c r="J137" s="77"/>
      <c r="K137" s="76">
        <v>26</v>
      </c>
      <c r="L137" s="76">
        <v>3</v>
      </c>
      <c r="M137" s="77"/>
      <c r="N137" s="77"/>
      <c r="O137" s="77"/>
      <c r="P137" s="77"/>
      <c r="Q137" s="182">
        <v>6</v>
      </c>
      <c r="R137" s="182" t="s">
        <v>31</v>
      </c>
      <c r="S137" s="182" t="s">
        <v>31</v>
      </c>
      <c r="T137" s="182">
        <v>25</v>
      </c>
      <c r="U137" s="77"/>
      <c r="V137" s="77"/>
      <c r="W137" s="77"/>
      <c r="X137" s="77"/>
      <c r="Y137" s="77"/>
      <c r="Z137" s="77"/>
      <c r="AA137" s="77"/>
      <c r="AB137" s="77"/>
      <c r="AC137" s="77"/>
      <c r="AD137" s="77"/>
      <c r="AE137" s="77"/>
      <c r="AF137" s="77"/>
      <c r="AG137" s="79" t="s">
        <v>34</v>
      </c>
      <c r="AH137" s="79" t="s">
        <v>34</v>
      </c>
      <c r="AI137" s="79" t="s">
        <v>34</v>
      </c>
      <c r="AJ137" s="79" t="s">
        <v>34</v>
      </c>
      <c r="AK137" s="76">
        <v>26</v>
      </c>
      <c r="AL137" s="76" t="s">
        <v>31</v>
      </c>
      <c r="AM137" s="76">
        <v>6</v>
      </c>
      <c r="AN137" s="77"/>
      <c r="AO137" s="77"/>
      <c r="AP137" s="77"/>
      <c r="AQ137" s="77"/>
      <c r="AR137" s="77"/>
      <c r="AS137" s="78"/>
      <c r="AT137" s="77"/>
      <c r="AU137" s="77"/>
      <c r="AV137" s="77"/>
      <c r="AW137" s="77"/>
      <c r="AX137" s="77"/>
      <c r="AY137" s="77"/>
      <c r="AZ137" s="77"/>
      <c r="BA137" s="77"/>
      <c r="BB137" s="77"/>
      <c r="BC137" s="77"/>
      <c r="BD137" s="77"/>
      <c r="BE137" s="77"/>
      <c r="BF137" s="152"/>
      <c r="BG137" s="83"/>
      <c r="BH137" s="35"/>
    </row>
    <row r="138" spans="1:68" s="273" customFormat="1" x14ac:dyDescent="0.2">
      <c r="A138" s="57" t="s">
        <v>11</v>
      </c>
      <c r="B138" s="65" t="s">
        <v>71</v>
      </c>
      <c r="C138" s="65">
        <v>3</v>
      </c>
      <c r="D138" s="275" t="s">
        <v>54</v>
      </c>
      <c r="E138" s="184">
        <v>1</v>
      </c>
      <c r="F138" s="212" t="s">
        <v>43</v>
      </c>
      <c r="G138" s="230"/>
      <c r="H138" s="77" t="s">
        <v>72</v>
      </c>
      <c r="I138" s="77" t="s">
        <v>72</v>
      </c>
      <c r="J138" s="77" t="s">
        <v>72</v>
      </c>
      <c r="K138" s="77" t="s">
        <v>72</v>
      </c>
      <c r="L138" s="288" t="s">
        <v>72</v>
      </c>
      <c r="M138" s="77" t="s">
        <v>72</v>
      </c>
      <c r="N138" s="77" t="s">
        <v>72</v>
      </c>
      <c r="O138" s="77" t="s">
        <v>72</v>
      </c>
      <c r="P138" s="77" t="s">
        <v>72</v>
      </c>
      <c r="Q138" s="77" t="s">
        <v>72</v>
      </c>
      <c r="R138" s="77" t="s">
        <v>72</v>
      </c>
      <c r="S138" s="77" t="s">
        <v>72</v>
      </c>
      <c r="T138" s="77" t="s">
        <v>72</v>
      </c>
      <c r="U138" s="77" t="s">
        <v>72</v>
      </c>
      <c r="V138" s="77" t="s">
        <v>72</v>
      </c>
      <c r="W138" s="77" t="s">
        <v>72</v>
      </c>
      <c r="X138" s="119">
        <v>22</v>
      </c>
      <c r="Y138" s="76" t="s">
        <v>31</v>
      </c>
      <c r="Z138" s="119">
        <v>10</v>
      </c>
      <c r="AA138" s="91" t="s">
        <v>32</v>
      </c>
      <c r="AB138" s="91" t="s">
        <v>32</v>
      </c>
      <c r="AC138" s="79" t="s">
        <v>34</v>
      </c>
      <c r="AD138" s="79" t="s">
        <v>34</v>
      </c>
      <c r="AE138" s="77" t="s">
        <v>72</v>
      </c>
      <c r="AF138" s="77" t="s">
        <v>72</v>
      </c>
      <c r="AG138" s="77" t="s">
        <v>72</v>
      </c>
      <c r="AH138" s="77" t="s">
        <v>72</v>
      </c>
      <c r="AI138" s="77" t="s">
        <v>72</v>
      </c>
      <c r="AJ138" s="77" t="s">
        <v>72</v>
      </c>
      <c r="AK138" s="77" t="s">
        <v>72</v>
      </c>
      <c r="AL138" s="77" t="s">
        <v>72</v>
      </c>
      <c r="AM138" s="77" t="s">
        <v>72</v>
      </c>
      <c r="AN138" s="77" t="s">
        <v>72</v>
      </c>
      <c r="AO138" s="77" t="s">
        <v>72</v>
      </c>
      <c r="AP138" s="77" t="s">
        <v>72</v>
      </c>
      <c r="AQ138" s="77" t="s">
        <v>72</v>
      </c>
      <c r="AR138" s="77" t="s">
        <v>72</v>
      </c>
      <c r="AS138" s="77" t="s">
        <v>72</v>
      </c>
      <c r="AT138" s="77" t="s">
        <v>72</v>
      </c>
      <c r="AU138" s="76">
        <v>1</v>
      </c>
      <c r="AV138" s="76">
        <v>12</v>
      </c>
      <c r="AW138" s="77"/>
      <c r="AX138" s="77"/>
      <c r="AY138" s="77"/>
      <c r="AZ138" s="77"/>
      <c r="BA138" s="77"/>
      <c r="BB138" s="77"/>
      <c r="BC138" s="77"/>
      <c r="BD138" s="77"/>
      <c r="BE138" s="77"/>
      <c r="BF138" s="152"/>
      <c r="BG138" s="83"/>
      <c r="BI138" s="144"/>
    </row>
    <row r="139" spans="1:68" s="2" customFormat="1" ht="18" customHeight="1" x14ac:dyDescent="0.2">
      <c r="A139" s="57" t="s">
        <v>7</v>
      </c>
      <c r="B139" s="65" t="s">
        <v>71</v>
      </c>
      <c r="C139" s="65">
        <v>3</v>
      </c>
      <c r="D139" s="275" t="s">
        <v>42</v>
      </c>
      <c r="E139" s="184">
        <v>2</v>
      </c>
      <c r="F139" s="212" t="s">
        <v>43</v>
      </c>
      <c r="G139" s="239"/>
      <c r="H139" s="77"/>
      <c r="I139" s="77"/>
      <c r="J139" s="77"/>
      <c r="K139" s="76">
        <v>26</v>
      </c>
      <c r="L139" s="76">
        <v>3</v>
      </c>
      <c r="M139" s="77"/>
      <c r="N139" s="77"/>
      <c r="O139" s="77"/>
      <c r="P139" s="77"/>
      <c r="Q139" s="182">
        <v>6</v>
      </c>
      <c r="R139" s="182" t="s">
        <v>31</v>
      </c>
      <c r="S139" s="182" t="s">
        <v>31</v>
      </c>
      <c r="T139" s="182">
        <v>25</v>
      </c>
      <c r="U139" s="77"/>
      <c r="V139" s="77"/>
      <c r="W139" s="77"/>
      <c r="X139" s="77"/>
      <c r="Y139" s="77"/>
      <c r="Z139" s="77"/>
      <c r="AA139" s="77"/>
      <c r="AB139" s="11"/>
      <c r="AC139" s="77"/>
      <c r="AD139" s="77"/>
      <c r="AE139" s="77"/>
      <c r="AF139" s="77"/>
      <c r="AG139" s="77"/>
      <c r="AH139" s="77"/>
      <c r="AI139" s="79" t="s">
        <v>34</v>
      </c>
      <c r="AJ139" s="79" t="s">
        <v>34</v>
      </c>
      <c r="AK139" s="76">
        <v>26</v>
      </c>
      <c r="AL139" s="76" t="s">
        <v>31</v>
      </c>
      <c r="AM139" s="76">
        <v>6</v>
      </c>
      <c r="AN139" s="77"/>
      <c r="AO139" s="77"/>
      <c r="AP139" s="77"/>
      <c r="AQ139" s="77"/>
      <c r="AR139" s="181"/>
      <c r="AS139" s="181"/>
      <c r="AT139" s="181"/>
      <c r="AU139" s="181"/>
      <c r="AV139" s="181"/>
      <c r="AW139" s="77"/>
      <c r="AX139" s="77"/>
      <c r="AY139" s="77"/>
      <c r="AZ139" s="77"/>
      <c r="BA139" s="77"/>
      <c r="BB139" s="77"/>
      <c r="BC139" s="77"/>
      <c r="BD139" s="77"/>
      <c r="BE139" s="77"/>
      <c r="BF139" s="152"/>
      <c r="BG139" s="83"/>
      <c r="BH139" s="35"/>
      <c r="BI139" s="144"/>
    </row>
    <row r="140" spans="1:68" s="2" customFormat="1" ht="18" customHeight="1" x14ac:dyDescent="0.2">
      <c r="A140" s="57" t="s">
        <v>7</v>
      </c>
      <c r="B140" s="65" t="s">
        <v>71</v>
      </c>
      <c r="C140" s="65">
        <v>3</v>
      </c>
      <c r="D140" s="275" t="s">
        <v>100</v>
      </c>
      <c r="E140" s="184">
        <v>1</v>
      </c>
      <c r="F140" s="212" t="s">
        <v>43</v>
      </c>
      <c r="G140" s="239"/>
      <c r="H140" s="77"/>
      <c r="I140" s="77"/>
      <c r="J140" s="77"/>
      <c r="K140" s="76">
        <v>26</v>
      </c>
      <c r="L140" s="76">
        <v>3</v>
      </c>
      <c r="M140" s="77"/>
      <c r="N140" s="77"/>
      <c r="O140" s="77"/>
      <c r="P140" s="77"/>
      <c r="Q140" s="182">
        <v>6</v>
      </c>
      <c r="R140" s="182" t="s">
        <v>31</v>
      </c>
      <c r="S140" s="182" t="s">
        <v>31</v>
      </c>
      <c r="T140" s="182">
        <v>25</v>
      </c>
      <c r="U140" s="77"/>
      <c r="V140" s="77"/>
      <c r="W140" s="77"/>
      <c r="X140" s="77"/>
      <c r="Y140" s="77"/>
      <c r="Z140" s="77"/>
      <c r="AA140" s="77"/>
      <c r="AB140" s="11"/>
      <c r="AC140" s="77"/>
      <c r="AD140" s="77"/>
      <c r="AE140" s="77"/>
      <c r="AF140" s="77"/>
      <c r="AG140" s="77"/>
      <c r="AH140" s="77"/>
      <c r="AI140" s="77"/>
      <c r="AJ140" s="77"/>
      <c r="AK140" s="76">
        <v>26</v>
      </c>
      <c r="AL140" s="76" t="s">
        <v>31</v>
      </c>
      <c r="AM140" s="76" t="s">
        <v>135</v>
      </c>
      <c r="AN140" s="79" t="s">
        <v>34</v>
      </c>
      <c r="AO140" s="79" t="s">
        <v>34</v>
      </c>
      <c r="AP140" s="77"/>
      <c r="AQ140" s="77"/>
      <c r="AR140" s="181"/>
      <c r="AS140" s="181"/>
      <c r="AT140" s="181"/>
      <c r="AU140" s="181"/>
      <c r="AV140" s="181"/>
      <c r="AW140" s="77"/>
      <c r="AX140" s="77"/>
      <c r="AY140" s="77"/>
      <c r="AZ140" s="77"/>
      <c r="BA140" s="77"/>
      <c r="BB140" s="77"/>
      <c r="BC140" s="77"/>
      <c r="BD140" s="77"/>
      <c r="BE140" s="77"/>
      <c r="BF140" s="152"/>
      <c r="BG140" s="83"/>
      <c r="BH140" s="35"/>
      <c r="BI140" s="144"/>
    </row>
    <row r="141" spans="1:68" s="2" customFormat="1" ht="18" customHeight="1" x14ac:dyDescent="0.2">
      <c r="A141" s="57" t="s">
        <v>7</v>
      </c>
      <c r="B141" s="65" t="s">
        <v>71</v>
      </c>
      <c r="C141" s="65">
        <v>3</v>
      </c>
      <c r="D141" s="275" t="s">
        <v>117</v>
      </c>
      <c r="E141" s="184">
        <v>2</v>
      </c>
      <c r="F141" s="212" t="s">
        <v>43</v>
      </c>
      <c r="G141" s="239"/>
      <c r="H141" s="77"/>
      <c r="I141" s="77"/>
      <c r="J141" s="77"/>
      <c r="K141" s="76">
        <v>26</v>
      </c>
      <c r="L141" s="76">
        <v>3</v>
      </c>
      <c r="M141" s="77"/>
      <c r="N141" s="77"/>
      <c r="O141" s="77"/>
      <c r="P141" s="77"/>
      <c r="Q141" s="182">
        <v>6</v>
      </c>
      <c r="R141" s="182" t="s">
        <v>31</v>
      </c>
      <c r="S141" s="182" t="s">
        <v>31</v>
      </c>
      <c r="T141" s="182">
        <v>25</v>
      </c>
      <c r="U141" s="77"/>
      <c r="V141" s="77"/>
      <c r="W141" s="77"/>
      <c r="X141" s="77"/>
      <c r="Y141" s="77"/>
      <c r="Z141" s="77"/>
      <c r="AA141" s="77"/>
      <c r="AB141" s="11"/>
      <c r="AC141" s="77"/>
      <c r="AD141" s="77"/>
      <c r="AE141" s="77"/>
      <c r="AF141" s="77"/>
      <c r="AG141" s="77"/>
      <c r="AH141" s="77"/>
      <c r="AI141" s="77"/>
      <c r="AJ141" s="77"/>
      <c r="AK141" s="76">
        <v>26</v>
      </c>
      <c r="AL141" s="76" t="s">
        <v>31</v>
      </c>
      <c r="AM141" s="76" t="s">
        <v>135</v>
      </c>
      <c r="AN141" s="79" t="s">
        <v>34</v>
      </c>
      <c r="AO141" s="79" t="s">
        <v>34</v>
      </c>
      <c r="AP141" s="79" t="s">
        <v>34</v>
      </c>
      <c r="AQ141" s="77"/>
      <c r="AR141" s="181"/>
      <c r="AS141" s="181"/>
      <c r="AT141" s="181"/>
      <c r="AU141" s="181"/>
      <c r="AV141" s="181"/>
      <c r="AW141" s="77"/>
      <c r="AX141" s="77"/>
      <c r="AY141" s="77"/>
      <c r="AZ141" s="77"/>
      <c r="BA141" s="77"/>
      <c r="BB141" s="77"/>
      <c r="BC141" s="77"/>
      <c r="BD141" s="77"/>
      <c r="BE141" s="77"/>
      <c r="BF141" s="152"/>
      <c r="BG141" s="83"/>
      <c r="BH141" s="35"/>
      <c r="BI141" s="144"/>
    </row>
    <row r="142" spans="1:68" s="2" customFormat="1" ht="18" customHeight="1" x14ac:dyDescent="0.2">
      <c r="A142" s="57" t="s">
        <v>9</v>
      </c>
      <c r="B142" s="65" t="s">
        <v>71</v>
      </c>
      <c r="C142" s="65">
        <v>3</v>
      </c>
      <c r="D142" s="275" t="s">
        <v>145</v>
      </c>
      <c r="E142" s="184">
        <v>2</v>
      </c>
      <c r="F142" s="212" t="s">
        <v>43</v>
      </c>
      <c r="G142" s="239"/>
      <c r="H142" s="77"/>
      <c r="I142" s="77"/>
      <c r="J142" s="77"/>
      <c r="K142" s="76">
        <v>26</v>
      </c>
      <c r="L142" s="76">
        <v>3</v>
      </c>
      <c r="M142" s="77"/>
      <c r="N142" s="77"/>
      <c r="O142" s="77"/>
      <c r="P142" s="77"/>
      <c r="Q142" s="182">
        <v>6</v>
      </c>
      <c r="R142" s="182" t="s">
        <v>31</v>
      </c>
      <c r="S142" s="182" t="s">
        <v>31</v>
      </c>
      <c r="T142" s="182">
        <v>25</v>
      </c>
      <c r="U142" s="77"/>
      <c r="V142" s="77"/>
      <c r="W142" s="77"/>
      <c r="X142" s="77"/>
      <c r="Y142" s="77"/>
      <c r="Z142" s="77"/>
      <c r="AA142" s="77"/>
      <c r="AB142" s="77"/>
      <c r="AC142" s="77"/>
      <c r="AD142" s="77"/>
      <c r="AE142" s="77"/>
      <c r="AF142" s="77"/>
      <c r="AG142" s="77"/>
      <c r="AH142" s="79" t="s">
        <v>34</v>
      </c>
      <c r="AI142" s="79" t="s">
        <v>34</v>
      </c>
      <c r="AJ142" s="79" t="s">
        <v>34</v>
      </c>
      <c r="AK142" s="76">
        <v>26</v>
      </c>
      <c r="AL142" s="76" t="s">
        <v>31</v>
      </c>
      <c r="AM142" s="76">
        <v>6</v>
      </c>
      <c r="AN142" s="77"/>
      <c r="AO142" s="77"/>
      <c r="AP142" s="77"/>
      <c r="AQ142" s="77"/>
      <c r="AR142" s="77"/>
      <c r="AS142" s="77"/>
      <c r="AT142" s="77"/>
      <c r="AU142" s="77"/>
      <c r="AV142" s="77"/>
      <c r="AW142" s="77"/>
      <c r="AX142" s="77"/>
      <c r="AY142" s="77"/>
      <c r="AZ142" s="77"/>
      <c r="BA142" s="77"/>
      <c r="BB142" s="77"/>
      <c r="BC142" s="77"/>
      <c r="BD142" s="77"/>
      <c r="BE142" s="77"/>
      <c r="BF142" s="152"/>
      <c r="BG142" s="83"/>
      <c r="BH142" s="35"/>
    </row>
    <row r="143" spans="1:68" s="2" customFormat="1" ht="18" customHeight="1" x14ac:dyDescent="0.2">
      <c r="A143" s="57" t="s">
        <v>9</v>
      </c>
      <c r="B143" s="65" t="s">
        <v>71</v>
      </c>
      <c r="C143" s="65">
        <v>3</v>
      </c>
      <c r="D143" s="275" t="s">
        <v>118</v>
      </c>
      <c r="E143" s="184">
        <v>2</v>
      </c>
      <c r="F143" s="212" t="s">
        <v>43</v>
      </c>
      <c r="G143" s="239"/>
      <c r="H143" s="77"/>
      <c r="I143" s="77"/>
      <c r="J143" s="77"/>
      <c r="K143" s="76">
        <v>26</v>
      </c>
      <c r="L143" s="76">
        <v>3</v>
      </c>
      <c r="M143" s="77"/>
      <c r="N143" s="77"/>
      <c r="O143" s="77"/>
      <c r="P143" s="77"/>
      <c r="Q143" s="182">
        <v>6</v>
      </c>
      <c r="R143" s="182" t="s">
        <v>31</v>
      </c>
      <c r="S143" s="182" t="s">
        <v>31</v>
      </c>
      <c r="T143" s="182">
        <v>25</v>
      </c>
      <c r="U143" s="77"/>
      <c r="V143" s="77"/>
      <c r="W143" s="77"/>
      <c r="X143" s="77"/>
      <c r="Y143" s="77"/>
      <c r="Z143" s="77"/>
      <c r="AA143" s="77"/>
      <c r="AB143" s="77"/>
      <c r="AC143" s="77"/>
      <c r="AD143" s="77"/>
      <c r="AE143" s="77"/>
      <c r="AF143" s="77"/>
      <c r="AG143" s="79" t="s">
        <v>34</v>
      </c>
      <c r="AH143" s="79" t="s">
        <v>34</v>
      </c>
      <c r="AI143" s="79" t="s">
        <v>34</v>
      </c>
      <c r="AJ143" s="79" t="s">
        <v>34</v>
      </c>
      <c r="AK143" s="76">
        <v>26</v>
      </c>
      <c r="AL143" s="76" t="s">
        <v>31</v>
      </c>
      <c r="AM143" s="76">
        <v>6</v>
      </c>
      <c r="AN143" s="77"/>
      <c r="AO143" s="77"/>
      <c r="AP143" s="77"/>
      <c r="AQ143" s="77"/>
      <c r="AR143" s="77"/>
      <c r="AS143" s="77"/>
      <c r="AT143" s="77"/>
      <c r="AU143" s="77"/>
      <c r="AV143" s="77"/>
      <c r="AW143" s="77"/>
      <c r="AX143" s="77"/>
      <c r="AY143" s="77"/>
      <c r="AZ143" s="77"/>
      <c r="BA143" s="77"/>
      <c r="BB143" s="77"/>
      <c r="BC143" s="77"/>
      <c r="BD143" s="77"/>
      <c r="BE143" s="77"/>
      <c r="BF143" s="152"/>
      <c r="BG143" s="83"/>
      <c r="BH143" s="35"/>
    </row>
    <row r="144" spans="1:68" s="200" customFormat="1" x14ac:dyDescent="0.2">
      <c r="A144" s="57" t="s">
        <v>9</v>
      </c>
      <c r="B144" s="65" t="s">
        <v>71</v>
      </c>
      <c r="C144" s="65">
        <v>3</v>
      </c>
      <c r="D144" s="275" t="s">
        <v>119</v>
      </c>
      <c r="E144" s="184">
        <v>1</v>
      </c>
      <c r="F144" s="212" t="s">
        <v>43</v>
      </c>
      <c r="G144" s="230"/>
      <c r="H144" s="77"/>
      <c r="I144" s="77"/>
      <c r="J144" s="77"/>
      <c r="K144" s="76">
        <v>26</v>
      </c>
      <c r="L144" s="76">
        <v>3</v>
      </c>
      <c r="M144" s="77"/>
      <c r="N144" s="77"/>
      <c r="O144" s="77"/>
      <c r="P144" s="77"/>
      <c r="Q144" s="182">
        <v>6</v>
      </c>
      <c r="R144" s="182" t="s">
        <v>31</v>
      </c>
      <c r="S144" s="182" t="s">
        <v>31</v>
      </c>
      <c r="T144" s="182">
        <v>25</v>
      </c>
      <c r="U144" s="77"/>
      <c r="V144" s="77"/>
      <c r="W144" s="77"/>
      <c r="X144" s="77"/>
      <c r="Y144" s="77"/>
      <c r="Z144" s="77"/>
      <c r="AA144" s="77"/>
      <c r="AB144" s="77"/>
      <c r="AC144" s="77"/>
      <c r="AD144" s="77"/>
      <c r="AE144" s="77"/>
      <c r="AF144" s="77"/>
      <c r="AG144" s="77"/>
      <c r="AH144" s="77"/>
      <c r="AI144" s="77"/>
      <c r="AJ144" s="77"/>
      <c r="AK144" s="76">
        <v>26</v>
      </c>
      <c r="AL144" s="76" t="s">
        <v>31</v>
      </c>
      <c r="AM144" s="76" t="s">
        <v>135</v>
      </c>
      <c r="AN144" s="79" t="s">
        <v>34</v>
      </c>
      <c r="AO144" s="79" t="s">
        <v>34</v>
      </c>
      <c r="AP144" s="79" t="s">
        <v>34</v>
      </c>
      <c r="AQ144" s="77"/>
      <c r="AR144" s="77"/>
      <c r="AS144" s="77"/>
      <c r="AT144" s="77"/>
      <c r="AU144" s="77"/>
      <c r="AV144" s="77"/>
      <c r="AW144" s="77"/>
      <c r="AX144" s="77"/>
      <c r="AY144" s="77"/>
      <c r="AZ144" s="77"/>
      <c r="BA144" s="77"/>
      <c r="BB144" s="77"/>
      <c r="BC144" s="77"/>
      <c r="BD144" s="77"/>
      <c r="BE144" s="77"/>
      <c r="BF144" s="152"/>
      <c r="BG144" s="83"/>
      <c r="BH144" s="23"/>
      <c r="BI144" s="207"/>
      <c r="BJ144" s="207"/>
      <c r="BK144" s="207"/>
      <c r="BL144" s="207"/>
      <c r="BM144" s="207"/>
      <c r="BN144" s="207"/>
      <c r="BO144" s="207"/>
      <c r="BP144" s="207"/>
    </row>
    <row r="145" spans="1:197" s="2" customFormat="1" ht="17.25" customHeight="1" x14ac:dyDescent="0.2">
      <c r="A145" s="57" t="s">
        <v>9</v>
      </c>
      <c r="B145" s="65" t="s">
        <v>71</v>
      </c>
      <c r="C145" s="65">
        <v>3</v>
      </c>
      <c r="D145" s="275" t="s">
        <v>35</v>
      </c>
      <c r="E145" s="184">
        <v>1</v>
      </c>
      <c r="F145" s="212" t="s">
        <v>43</v>
      </c>
      <c r="G145" s="239"/>
      <c r="H145" s="77"/>
      <c r="I145" s="77"/>
      <c r="J145" s="77"/>
      <c r="K145" s="76">
        <v>26</v>
      </c>
      <c r="L145" s="76">
        <v>3</v>
      </c>
      <c r="M145" s="77"/>
      <c r="N145" s="80"/>
      <c r="O145" s="80"/>
      <c r="P145" s="77"/>
      <c r="Q145" s="182">
        <v>6</v>
      </c>
      <c r="R145" s="182" t="s">
        <v>31</v>
      </c>
      <c r="S145" s="182" t="s">
        <v>31</v>
      </c>
      <c r="T145" s="182">
        <v>25</v>
      </c>
      <c r="U145" s="77"/>
      <c r="V145" s="77"/>
      <c r="W145" s="77"/>
      <c r="X145" s="147"/>
      <c r="Y145" s="147"/>
      <c r="Z145" s="147"/>
      <c r="AA145" s="147"/>
      <c r="AB145" s="147"/>
      <c r="AC145" s="77"/>
      <c r="AD145" s="80"/>
      <c r="AE145" s="80"/>
      <c r="AF145" s="77"/>
      <c r="AG145" s="77"/>
      <c r="AH145" s="80"/>
      <c r="AI145" s="79" t="s">
        <v>34</v>
      </c>
      <c r="AJ145" s="79" t="s">
        <v>34</v>
      </c>
      <c r="AK145" s="76">
        <v>26</v>
      </c>
      <c r="AL145" s="76" t="s">
        <v>31</v>
      </c>
      <c r="AM145" s="76">
        <v>6</v>
      </c>
      <c r="AN145" s="77"/>
      <c r="AO145" s="77"/>
      <c r="AP145" s="77"/>
      <c r="AQ145" s="77"/>
      <c r="AR145" s="77"/>
      <c r="AS145" s="77"/>
      <c r="AT145" s="77"/>
      <c r="AU145" s="77"/>
      <c r="AV145" s="80"/>
      <c r="AW145" s="80"/>
      <c r="AX145" s="80"/>
      <c r="AY145" s="77"/>
      <c r="AZ145" s="77"/>
      <c r="BA145" s="77"/>
      <c r="BB145" s="77"/>
      <c r="BC145" s="77"/>
      <c r="BD145" s="77"/>
      <c r="BE145" s="77"/>
      <c r="BF145" s="152"/>
      <c r="BG145" s="83"/>
      <c r="BH145" s="35"/>
      <c r="BI145" s="144"/>
    </row>
    <row r="146" spans="1:197" s="2" customFormat="1" ht="17.25" customHeight="1" x14ac:dyDescent="0.2">
      <c r="A146" s="57" t="s">
        <v>37</v>
      </c>
      <c r="B146" s="65" t="s">
        <v>71</v>
      </c>
      <c r="C146" s="65">
        <v>3</v>
      </c>
      <c r="D146" s="307" t="s">
        <v>136</v>
      </c>
      <c r="E146" s="184">
        <v>1</v>
      </c>
      <c r="F146" s="212" t="s">
        <v>43</v>
      </c>
      <c r="G146" s="239"/>
      <c r="H146" s="77"/>
      <c r="I146" s="77"/>
      <c r="J146" s="77"/>
      <c r="K146" s="76">
        <v>26</v>
      </c>
      <c r="L146" s="76">
        <v>3</v>
      </c>
      <c r="M146" s="77"/>
      <c r="N146" s="77"/>
      <c r="O146" s="77"/>
      <c r="P146" s="77"/>
      <c r="Q146" s="182">
        <v>6</v>
      </c>
      <c r="R146" s="182" t="s">
        <v>31</v>
      </c>
      <c r="S146" s="182" t="s">
        <v>31</v>
      </c>
      <c r="T146" s="182">
        <v>25</v>
      </c>
      <c r="U146" s="77"/>
      <c r="V146" s="77"/>
      <c r="W146" s="77"/>
      <c r="X146" s="77"/>
      <c r="Y146" s="77"/>
      <c r="Z146" s="77"/>
      <c r="AA146" s="77"/>
      <c r="AB146" s="77"/>
      <c r="AC146" s="77"/>
      <c r="AD146" s="77"/>
      <c r="AE146" s="77"/>
      <c r="AF146" s="77"/>
      <c r="AG146" s="77"/>
      <c r="AH146" s="79" t="s">
        <v>34</v>
      </c>
      <c r="AI146" s="79" t="s">
        <v>34</v>
      </c>
      <c r="AJ146" s="79" t="s">
        <v>34</v>
      </c>
      <c r="AK146" s="76">
        <v>26</v>
      </c>
      <c r="AL146" s="76" t="s">
        <v>31</v>
      </c>
      <c r="AM146" s="76">
        <v>6</v>
      </c>
      <c r="AN146" s="77"/>
      <c r="AO146" s="77"/>
      <c r="AP146" s="77"/>
      <c r="AQ146" s="77"/>
      <c r="AR146" s="77"/>
      <c r="AS146" s="77"/>
      <c r="AT146" s="77"/>
      <c r="AU146" s="77"/>
      <c r="AV146" s="77"/>
      <c r="AW146" s="77"/>
      <c r="AX146" s="77"/>
      <c r="AY146" s="77"/>
      <c r="AZ146" s="77"/>
      <c r="BA146" s="77"/>
      <c r="BB146" s="77"/>
      <c r="BC146" s="77"/>
      <c r="BD146" s="77"/>
      <c r="BE146" s="77"/>
      <c r="BF146" s="152"/>
      <c r="BG146" s="83"/>
      <c r="BH146" s="35"/>
      <c r="BI146" s="144"/>
    </row>
    <row r="147" spans="1:197" s="2" customFormat="1" ht="18" customHeight="1" x14ac:dyDescent="0.2">
      <c r="A147" s="57" t="s">
        <v>28</v>
      </c>
      <c r="B147" s="65" t="s">
        <v>71</v>
      </c>
      <c r="C147" s="65" t="s">
        <v>46</v>
      </c>
      <c r="D147" s="275" t="s">
        <v>133</v>
      </c>
      <c r="E147" s="184">
        <v>5</v>
      </c>
      <c r="F147" s="212" t="s">
        <v>47</v>
      </c>
      <c r="G147" s="239"/>
      <c r="H147" s="77"/>
      <c r="I147" s="77"/>
      <c r="J147" s="76">
        <v>19</v>
      </c>
      <c r="K147" s="76">
        <v>25</v>
      </c>
      <c r="L147" s="77"/>
      <c r="M147" s="76">
        <v>9</v>
      </c>
      <c r="N147" s="76" t="s">
        <v>31</v>
      </c>
      <c r="O147" s="76" t="s">
        <v>31</v>
      </c>
      <c r="P147" s="76">
        <v>28</v>
      </c>
      <c r="Q147" s="77"/>
      <c r="R147" s="77"/>
      <c r="S147" s="77"/>
      <c r="T147" s="77"/>
      <c r="U147" s="77"/>
      <c r="V147" s="77"/>
      <c r="W147" s="77"/>
      <c r="X147" s="77"/>
      <c r="Y147" s="77"/>
      <c r="Z147" s="77"/>
      <c r="AA147" s="77"/>
      <c r="AB147" s="77"/>
      <c r="AC147" s="77"/>
      <c r="AD147" s="77"/>
      <c r="AE147" s="77"/>
      <c r="AF147" s="77"/>
      <c r="AG147" s="80"/>
      <c r="AH147" s="80"/>
      <c r="AI147" s="76">
        <v>10</v>
      </c>
      <c r="AJ147" s="76" t="s">
        <v>31</v>
      </c>
      <c r="AK147" s="76">
        <v>21</v>
      </c>
      <c r="AL147" s="80"/>
      <c r="AM147" s="80"/>
      <c r="AN147" s="80"/>
      <c r="AO147" s="80"/>
      <c r="AP147" s="77"/>
      <c r="AQ147" s="77"/>
      <c r="AR147" s="77"/>
      <c r="AS147" s="79" t="s">
        <v>34</v>
      </c>
      <c r="AT147" s="79" t="s">
        <v>34</v>
      </c>
      <c r="AU147" s="79" t="s">
        <v>34</v>
      </c>
      <c r="AV147" s="79" t="s">
        <v>34</v>
      </c>
      <c r="AW147" s="89" t="s">
        <v>48</v>
      </c>
      <c r="AX147" s="77"/>
      <c r="AY147" s="77"/>
      <c r="AZ147" s="77"/>
      <c r="BA147" s="77"/>
      <c r="BB147" s="77"/>
      <c r="BC147" s="77"/>
      <c r="BD147" s="77"/>
      <c r="BE147" s="77"/>
      <c r="BF147" s="152"/>
      <c r="BG147" s="83"/>
      <c r="BH147" s="145"/>
      <c r="BI147" s="146"/>
      <c r="BJ147" s="64"/>
      <c r="BK147" s="64"/>
      <c r="BL147" s="64"/>
      <c r="BM147" s="64"/>
      <c r="BN147" s="64"/>
      <c r="BO147" s="64"/>
      <c r="BP147" s="64"/>
      <c r="BQ147" s="64"/>
      <c r="BR147" s="64"/>
      <c r="BS147" s="64"/>
      <c r="BT147" s="64"/>
      <c r="BU147" s="64"/>
      <c r="BV147" s="64"/>
      <c r="BW147" s="64"/>
      <c r="BX147" s="64"/>
      <c r="BY147" s="64"/>
      <c r="BZ147" s="64"/>
      <c r="CA147" s="64"/>
      <c r="CB147" s="64"/>
      <c r="CC147" s="64"/>
      <c r="CD147" s="64"/>
      <c r="CE147" s="64"/>
      <c r="CF147" s="64"/>
      <c r="CG147" s="64"/>
      <c r="CH147" s="64"/>
      <c r="CI147" s="64"/>
      <c r="CJ147" s="64"/>
      <c r="CK147" s="64"/>
      <c r="CL147" s="64"/>
      <c r="CM147" s="64"/>
      <c r="CN147" s="64"/>
      <c r="CO147" s="64"/>
      <c r="CP147" s="64"/>
      <c r="CQ147" s="64"/>
      <c r="CR147" s="64"/>
      <c r="CS147" s="64"/>
      <c r="CT147" s="64"/>
      <c r="CU147" s="64"/>
      <c r="CV147" s="64"/>
      <c r="CW147" s="64"/>
      <c r="CX147" s="64"/>
      <c r="CY147" s="64"/>
      <c r="CZ147" s="64"/>
      <c r="DA147" s="64"/>
      <c r="DB147" s="64"/>
      <c r="DC147" s="64"/>
      <c r="DD147" s="64"/>
      <c r="DE147" s="64"/>
      <c r="DF147" s="64"/>
      <c r="DG147" s="64"/>
      <c r="DH147" s="64"/>
      <c r="DI147" s="64"/>
      <c r="DJ147" s="64"/>
      <c r="DK147" s="64"/>
      <c r="DL147" s="64"/>
      <c r="DM147" s="64"/>
      <c r="DN147" s="64"/>
      <c r="DO147" s="64"/>
      <c r="DP147" s="64"/>
      <c r="DQ147" s="64"/>
      <c r="DR147" s="64"/>
      <c r="DS147" s="64"/>
      <c r="DT147" s="64"/>
      <c r="DU147" s="64"/>
      <c r="DV147" s="64"/>
      <c r="DW147" s="64"/>
      <c r="DX147" s="64"/>
      <c r="DY147" s="64"/>
      <c r="DZ147" s="64"/>
      <c r="EA147" s="64"/>
      <c r="EB147" s="64"/>
      <c r="EC147" s="64"/>
      <c r="ED147" s="64"/>
      <c r="EE147" s="64"/>
      <c r="EF147" s="64"/>
      <c r="EG147" s="64"/>
      <c r="EH147" s="64"/>
      <c r="EI147" s="64"/>
      <c r="EJ147" s="64"/>
      <c r="EK147" s="64"/>
      <c r="EL147" s="64"/>
      <c r="EM147" s="64"/>
      <c r="EN147" s="64"/>
      <c r="EO147" s="64"/>
      <c r="EP147" s="64"/>
      <c r="EQ147" s="64"/>
      <c r="ER147" s="64"/>
      <c r="ES147" s="64"/>
      <c r="ET147" s="64"/>
      <c r="EU147" s="64"/>
      <c r="EV147" s="64"/>
      <c r="EW147" s="64"/>
      <c r="EX147" s="64"/>
      <c r="EY147" s="64"/>
      <c r="EZ147" s="64"/>
      <c r="FA147" s="64"/>
      <c r="FB147" s="64"/>
      <c r="FC147" s="64"/>
      <c r="FD147" s="64"/>
      <c r="FE147" s="64"/>
      <c r="FF147" s="64"/>
      <c r="FG147" s="64"/>
      <c r="FH147" s="64"/>
      <c r="FI147" s="64"/>
      <c r="FJ147" s="64"/>
      <c r="FK147" s="64"/>
      <c r="FL147" s="64"/>
      <c r="FM147" s="64"/>
      <c r="FN147" s="64"/>
      <c r="FO147" s="64"/>
      <c r="FP147" s="64"/>
      <c r="FQ147" s="64"/>
      <c r="FR147" s="64"/>
      <c r="FS147" s="64"/>
      <c r="FT147" s="64"/>
      <c r="FU147" s="64"/>
      <c r="FV147" s="64"/>
      <c r="FW147" s="64"/>
      <c r="FX147" s="64"/>
      <c r="FY147" s="64"/>
      <c r="FZ147" s="64"/>
      <c r="GA147" s="64"/>
      <c r="GB147" s="64"/>
      <c r="GC147" s="64"/>
      <c r="GD147" s="64"/>
      <c r="GE147" s="64"/>
      <c r="GF147" s="64"/>
      <c r="GG147" s="64"/>
      <c r="GH147" s="64"/>
      <c r="GI147" s="64"/>
      <c r="GJ147" s="64"/>
      <c r="GK147" s="64"/>
      <c r="GL147" s="64"/>
      <c r="GM147" s="64"/>
      <c r="GN147" s="64"/>
      <c r="GO147" s="64"/>
    </row>
    <row r="148" spans="1:197" s="2" customFormat="1" ht="18" customHeight="1" x14ac:dyDescent="0.2">
      <c r="A148" s="57" t="s">
        <v>5</v>
      </c>
      <c r="B148" s="65" t="s">
        <v>71</v>
      </c>
      <c r="C148" s="65" t="s">
        <v>46</v>
      </c>
      <c r="D148" s="275" t="s">
        <v>49</v>
      </c>
      <c r="E148" s="184">
        <v>3</v>
      </c>
      <c r="F148" s="212" t="s">
        <v>47</v>
      </c>
      <c r="G148" s="239"/>
      <c r="H148" s="77"/>
      <c r="I148" s="77"/>
      <c r="J148" s="76">
        <v>19</v>
      </c>
      <c r="K148" s="76">
        <v>25</v>
      </c>
      <c r="L148" s="77"/>
      <c r="M148" s="76">
        <v>9</v>
      </c>
      <c r="N148" s="76" t="s">
        <v>31</v>
      </c>
      <c r="O148" s="76" t="s">
        <v>31</v>
      </c>
      <c r="P148" s="76">
        <v>28</v>
      </c>
      <c r="Q148" s="80"/>
      <c r="R148" s="77"/>
      <c r="S148" s="77"/>
      <c r="T148" s="77"/>
      <c r="U148" s="77"/>
      <c r="V148" s="77"/>
      <c r="W148" s="77"/>
      <c r="X148" s="80"/>
      <c r="Y148" s="80"/>
      <c r="Z148" s="80"/>
      <c r="AA148" s="80"/>
      <c r="AB148" s="80"/>
      <c r="AC148" s="80"/>
      <c r="AD148" s="80"/>
      <c r="AE148" s="80"/>
      <c r="AF148" s="80"/>
      <c r="AG148" s="80"/>
      <c r="AH148" s="80"/>
      <c r="AI148" s="76">
        <v>10</v>
      </c>
      <c r="AJ148" s="76" t="s">
        <v>31</v>
      </c>
      <c r="AK148" s="76">
        <v>21</v>
      </c>
      <c r="AL148" s="77"/>
      <c r="AM148" s="77"/>
      <c r="AN148" s="77"/>
      <c r="AO148" s="77"/>
      <c r="AP148" s="77"/>
      <c r="AQ148" s="77"/>
      <c r="AR148" s="79" t="s">
        <v>34</v>
      </c>
      <c r="AS148" s="79" t="s">
        <v>34</v>
      </c>
      <c r="AT148" s="79" t="s">
        <v>34</v>
      </c>
      <c r="AU148" s="201" t="s">
        <v>53</v>
      </c>
      <c r="AV148" s="201" t="s">
        <v>53</v>
      </c>
      <c r="AW148" s="89" t="s">
        <v>50</v>
      </c>
      <c r="AX148" s="80"/>
      <c r="AY148" s="77"/>
      <c r="AZ148" s="77"/>
      <c r="BA148" s="77"/>
      <c r="BB148" s="77"/>
      <c r="BC148" s="77"/>
      <c r="BD148" s="77"/>
      <c r="BE148" s="77"/>
      <c r="BF148" s="152"/>
      <c r="BG148" s="83"/>
      <c r="BH148" s="35"/>
      <c r="BI148" s="144"/>
    </row>
    <row r="149" spans="1:197" s="2" customFormat="1" ht="18" customHeight="1" x14ac:dyDescent="0.2">
      <c r="A149" s="57" t="s">
        <v>5</v>
      </c>
      <c r="B149" s="65" t="s">
        <v>71</v>
      </c>
      <c r="C149" s="65" t="s">
        <v>46</v>
      </c>
      <c r="D149" s="275" t="s">
        <v>120</v>
      </c>
      <c r="E149" s="184">
        <v>2</v>
      </c>
      <c r="F149" s="212" t="s">
        <v>47</v>
      </c>
      <c r="G149" s="239"/>
      <c r="H149" s="77"/>
      <c r="I149" s="77"/>
      <c r="J149" s="76">
        <v>19</v>
      </c>
      <c r="K149" s="76">
        <v>25</v>
      </c>
      <c r="L149" s="77"/>
      <c r="M149" s="76">
        <v>9</v>
      </c>
      <c r="N149" s="76" t="s">
        <v>31</v>
      </c>
      <c r="O149" s="76" t="s">
        <v>31</v>
      </c>
      <c r="P149" s="76">
        <v>28</v>
      </c>
      <c r="Q149" s="80"/>
      <c r="R149" s="77"/>
      <c r="S149" s="77"/>
      <c r="T149" s="77"/>
      <c r="U149" s="77"/>
      <c r="V149" s="77"/>
      <c r="W149" s="77"/>
      <c r="X149" s="80"/>
      <c r="Y149" s="80"/>
      <c r="Z149" s="80"/>
      <c r="AA149" s="80"/>
      <c r="AB149" s="80"/>
      <c r="AC149" s="80"/>
      <c r="AD149" s="80"/>
      <c r="AE149" s="80"/>
      <c r="AF149" s="80"/>
      <c r="AG149" s="80"/>
      <c r="AH149" s="80"/>
      <c r="AI149" s="76">
        <v>10</v>
      </c>
      <c r="AJ149" s="76" t="s">
        <v>31</v>
      </c>
      <c r="AK149" s="76">
        <v>21</v>
      </c>
      <c r="AL149" s="77"/>
      <c r="AM149" s="77"/>
      <c r="AN149" s="77"/>
      <c r="AO149" s="77"/>
      <c r="AP149" s="77"/>
      <c r="AQ149" s="77"/>
      <c r="AR149" s="77"/>
      <c r="AS149" s="79" t="s">
        <v>34</v>
      </c>
      <c r="AT149" s="79" t="s">
        <v>34</v>
      </c>
      <c r="AU149" s="79" t="s">
        <v>34</v>
      </c>
      <c r="AV149" s="89" t="s">
        <v>48</v>
      </c>
      <c r="AW149" s="89" t="s">
        <v>50</v>
      </c>
      <c r="AX149" s="80"/>
      <c r="AY149" s="77"/>
      <c r="AZ149" s="77"/>
      <c r="BA149" s="77"/>
      <c r="BB149" s="77"/>
      <c r="BC149" s="77"/>
      <c r="BD149" s="77"/>
      <c r="BE149" s="77"/>
      <c r="BF149" s="152"/>
      <c r="BG149" s="83"/>
      <c r="BH149" s="35"/>
      <c r="BI149" s="144"/>
      <c r="BJ149" s="305"/>
      <c r="BK149" s="305"/>
      <c r="BL149" s="305"/>
      <c r="BM149" s="305"/>
      <c r="BN149" s="305"/>
      <c r="BO149" s="305"/>
      <c r="BP149" s="305"/>
    </row>
    <row r="150" spans="1:197" s="305" customFormat="1" ht="18" customHeight="1" x14ac:dyDescent="0.2">
      <c r="A150" s="57" t="s">
        <v>11</v>
      </c>
      <c r="B150" s="65" t="s">
        <v>71</v>
      </c>
      <c r="C150" s="65" t="s">
        <v>46</v>
      </c>
      <c r="D150" s="275" t="s">
        <v>54</v>
      </c>
      <c r="E150" s="184">
        <v>1</v>
      </c>
      <c r="F150" s="212" t="s">
        <v>47</v>
      </c>
      <c r="G150" s="229"/>
      <c r="H150" s="77" t="s">
        <v>72</v>
      </c>
      <c r="I150" s="77" t="s">
        <v>72</v>
      </c>
      <c r="J150" s="77" t="s">
        <v>72</v>
      </c>
      <c r="K150" s="77" t="s">
        <v>72</v>
      </c>
      <c r="L150" s="79" t="s">
        <v>34</v>
      </c>
      <c r="M150" s="79" t="s">
        <v>34</v>
      </c>
      <c r="N150" s="79" t="s">
        <v>34</v>
      </c>
      <c r="O150" s="79" t="s">
        <v>34</v>
      </c>
      <c r="P150" s="77" t="s">
        <v>72</v>
      </c>
      <c r="Q150" s="77" t="s">
        <v>72</v>
      </c>
      <c r="R150" s="77" t="s">
        <v>72</v>
      </c>
      <c r="S150" s="77" t="s">
        <v>72</v>
      </c>
      <c r="T150" s="77" t="s">
        <v>72</v>
      </c>
      <c r="U150" s="77" t="s">
        <v>72</v>
      </c>
      <c r="V150" s="77" t="s">
        <v>72</v>
      </c>
      <c r="W150" s="77" t="s">
        <v>72</v>
      </c>
      <c r="X150" s="77" t="s">
        <v>72</v>
      </c>
      <c r="Y150" s="77" t="s">
        <v>72</v>
      </c>
      <c r="Z150" s="119">
        <v>5</v>
      </c>
      <c r="AA150" s="119">
        <v>18</v>
      </c>
      <c r="AB150" s="91" t="s">
        <v>32</v>
      </c>
      <c r="AC150" s="77" t="s">
        <v>72</v>
      </c>
      <c r="AD150" s="77" t="s">
        <v>72</v>
      </c>
      <c r="AE150" s="77" t="s">
        <v>72</v>
      </c>
      <c r="AF150" s="77" t="s">
        <v>72</v>
      </c>
      <c r="AG150" s="77" t="s">
        <v>72</v>
      </c>
      <c r="AH150" s="77" t="s">
        <v>72</v>
      </c>
      <c r="AI150" s="77" t="s">
        <v>72</v>
      </c>
      <c r="AJ150" s="77" t="s">
        <v>72</v>
      </c>
      <c r="AK150" s="77" t="s">
        <v>72</v>
      </c>
      <c r="AL150" s="77" t="s">
        <v>72</v>
      </c>
      <c r="AM150" s="77" t="s">
        <v>72</v>
      </c>
      <c r="AN150" s="77" t="s">
        <v>72</v>
      </c>
      <c r="AO150" s="77" t="s">
        <v>72</v>
      </c>
      <c r="AP150" s="77" t="s">
        <v>72</v>
      </c>
      <c r="AQ150" s="77" t="s">
        <v>72</v>
      </c>
      <c r="AR150" s="77" t="s">
        <v>72</v>
      </c>
      <c r="AS150" s="76">
        <v>18</v>
      </c>
      <c r="AT150" s="76">
        <v>27</v>
      </c>
      <c r="AU150" s="206" t="s">
        <v>78</v>
      </c>
      <c r="AV150" s="89" t="s">
        <v>48</v>
      </c>
      <c r="AW150" s="77"/>
      <c r="AX150" s="77"/>
      <c r="AY150" s="77"/>
      <c r="AZ150" s="77"/>
      <c r="BA150" s="77"/>
      <c r="BB150" s="77"/>
      <c r="BC150" s="77"/>
      <c r="BD150" s="77"/>
      <c r="BE150" s="77"/>
      <c r="BF150" s="152"/>
      <c r="BG150" s="83"/>
      <c r="BI150" s="14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</row>
    <row r="151" spans="1:197" s="2" customFormat="1" ht="17.25" customHeight="1" x14ac:dyDescent="0.2">
      <c r="A151" s="57" t="s">
        <v>7</v>
      </c>
      <c r="B151" s="65" t="s">
        <v>71</v>
      </c>
      <c r="C151" s="65" t="s">
        <v>46</v>
      </c>
      <c r="D151" s="275" t="s">
        <v>100</v>
      </c>
      <c r="E151" s="22">
        <v>2</v>
      </c>
      <c r="F151" s="311" t="s">
        <v>47</v>
      </c>
      <c r="G151" s="240"/>
      <c r="H151" s="77"/>
      <c r="I151" s="77"/>
      <c r="J151" s="76">
        <v>19</v>
      </c>
      <c r="K151" s="76">
        <v>25</v>
      </c>
      <c r="L151" s="77"/>
      <c r="M151" s="76">
        <v>9</v>
      </c>
      <c r="N151" s="76" t="s">
        <v>31</v>
      </c>
      <c r="O151" s="76" t="s">
        <v>31</v>
      </c>
      <c r="P151" s="76">
        <v>28</v>
      </c>
      <c r="Q151" s="79" t="s">
        <v>34</v>
      </c>
      <c r="R151" s="79" t="s">
        <v>34</v>
      </c>
      <c r="S151" s="79" t="s">
        <v>34</v>
      </c>
      <c r="T151" s="128"/>
      <c r="U151" s="77"/>
      <c r="V151" s="77"/>
      <c r="W151" s="77"/>
      <c r="X151" s="77"/>
      <c r="Y151" s="77"/>
      <c r="Z151" s="77"/>
      <c r="AA151" s="77"/>
      <c r="AB151" s="77"/>
      <c r="AC151" s="77"/>
      <c r="AD151" s="77"/>
      <c r="AE151" s="77"/>
      <c r="AF151" s="79" t="s">
        <v>34</v>
      </c>
      <c r="AG151" s="79" t="s">
        <v>34</v>
      </c>
      <c r="AH151" s="79" t="s">
        <v>34</v>
      </c>
      <c r="AI151" s="76">
        <v>10</v>
      </c>
      <c r="AJ151" s="76" t="s">
        <v>31</v>
      </c>
      <c r="AK151" s="76">
        <v>21</v>
      </c>
      <c r="AL151" s="93"/>
      <c r="AM151" s="93"/>
      <c r="AN151" s="93"/>
      <c r="AO151" s="93"/>
      <c r="AP151" s="93"/>
      <c r="AQ151" s="93"/>
      <c r="AR151" s="93"/>
      <c r="AS151" s="93"/>
      <c r="AT151" s="77" t="s">
        <v>53</v>
      </c>
      <c r="AU151" s="77" t="s">
        <v>53</v>
      </c>
      <c r="AV151" s="89" t="s">
        <v>50</v>
      </c>
      <c r="AW151" s="89" t="s">
        <v>50</v>
      </c>
      <c r="AX151" s="93"/>
      <c r="AY151" s="93"/>
      <c r="AZ151" s="93"/>
      <c r="BA151" s="93"/>
      <c r="BB151" s="93"/>
      <c r="BC151" s="93"/>
      <c r="BD151" s="93"/>
      <c r="BE151" s="93"/>
      <c r="BF151" s="265"/>
      <c r="BG151" s="109"/>
      <c r="BH151" s="35"/>
      <c r="BI151" s="144"/>
    </row>
    <row r="152" spans="1:197" s="303" customFormat="1" ht="17.25" customHeight="1" x14ac:dyDescent="0.2">
      <c r="A152" s="57" t="s">
        <v>7</v>
      </c>
      <c r="B152" s="65" t="s">
        <v>71</v>
      </c>
      <c r="C152" s="65" t="s">
        <v>46</v>
      </c>
      <c r="D152" s="275" t="s">
        <v>152</v>
      </c>
      <c r="E152" s="112">
        <v>1</v>
      </c>
      <c r="F152" s="311" t="s">
        <v>47</v>
      </c>
      <c r="G152" s="240"/>
      <c r="H152" s="77"/>
      <c r="I152" s="77"/>
      <c r="J152" s="76">
        <v>19</v>
      </c>
      <c r="K152" s="76">
        <v>25</v>
      </c>
      <c r="L152" s="77"/>
      <c r="M152" s="76">
        <v>9</v>
      </c>
      <c r="N152" s="76" t="s">
        <v>31</v>
      </c>
      <c r="O152" s="76" t="s">
        <v>31</v>
      </c>
      <c r="P152" s="76">
        <v>28</v>
      </c>
      <c r="Q152" s="77"/>
      <c r="R152" s="77"/>
      <c r="S152" s="77"/>
      <c r="T152" s="128"/>
      <c r="U152" s="77"/>
      <c r="V152" s="77"/>
      <c r="W152" s="77"/>
      <c r="X152" s="77"/>
      <c r="Y152" s="77"/>
      <c r="Z152" s="77"/>
      <c r="AA152" s="77"/>
      <c r="AB152" s="77"/>
      <c r="AC152" s="77"/>
      <c r="AD152" s="77"/>
      <c r="AE152" s="79" t="s">
        <v>34</v>
      </c>
      <c r="AF152" s="79" t="s">
        <v>34</v>
      </c>
      <c r="AG152" s="79" t="s">
        <v>34</v>
      </c>
      <c r="AH152" s="79" t="s">
        <v>34</v>
      </c>
      <c r="AI152" s="76">
        <v>10</v>
      </c>
      <c r="AJ152" s="76" t="s">
        <v>31</v>
      </c>
      <c r="AK152" s="76">
        <v>21</v>
      </c>
      <c r="AL152" s="93"/>
      <c r="AM152" s="93"/>
      <c r="AN152" s="93"/>
      <c r="AO152" s="93"/>
      <c r="AP152" s="93"/>
      <c r="AQ152" s="93"/>
      <c r="AR152" s="93"/>
      <c r="AS152" s="93"/>
      <c r="AT152" s="93"/>
      <c r="AU152" s="93"/>
      <c r="AV152" s="93"/>
      <c r="AW152" s="89" t="s">
        <v>50</v>
      </c>
      <c r="AX152" s="93"/>
      <c r="AY152" s="93"/>
      <c r="AZ152" s="93"/>
      <c r="BA152" s="93"/>
      <c r="BB152" s="93"/>
      <c r="BC152" s="93"/>
      <c r="BD152" s="93"/>
      <c r="BE152" s="93"/>
      <c r="BF152" s="265"/>
      <c r="BG152" s="109"/>
      <c r="BH152" s="35"/>
      <c r="BI152" s="144"/>
    </row>
    <row r="153" spans="1:197" s="2" customFormat="1" ht="17.25" customHeight="1" x14ac:dyDescent="0.2">
      <c r="A153" s="57" t="s">
        <v>7</v>
      </c>
      <c r="B153" s="65" t="s">
        <v>71</v>
      </c>
      <c r="C153" s="65" t="s">
        <v>46</v>
      </c>
      <c r="D153" s="275" t="s">
        <v>153</v>
      </c>
      <c r="E153" s="112">
        <v>1</v>
      </c>
      <c r="F153" s="311" t="s">
        <v>47</v>
      </c>
      <c r="G153" s="240"/>
      <c r="H153" s="77"/>
      <c r="I153" s="77"/>
      <c r="J153" s="76">
        <v>19</v>
      </c>
      <c r="K153" s="76">
        <v>25</v>
      </c>
      <c r="L153" s="77"/>
      <c r="M153" s="76">
        <v>9</v>
      </c>
      <c r="N153" s="76" t="s">
        <v>31</v>
      </c>
      <c r="O153" s="76" t="s">
        <v>31</v>
      </c>
      <c r="P153" s="76">
        <v>28</v>
      </c>
      <c r="Q153" s="77"/>
      <c r="R153" s="77"/>
      <c r="S153" s="77"/>
      <c r="T153" s="128"/>
      <c r="U153" s="77"/>
      <c r="V153" s="77"/>
      <c r="W153" s="77"/>
      <c r="X153" s="77"/>
      <c r="Y153" s="77"/>
      <c r="Z153" s="77"/>
      <c r="AA153" s="77"/>
      <c r="AB153" s="77"/>
      <c r="AC153" s="77"/>
      <c r="AD153" s="77"/>
      <c r="AE153" s="79" t="s">
        <v>34</v>
      </c>
      <c r="AF153" s="79" t="s">
        <v>34</v>
      </c>
      <c r="AG153" s="79" t="s">
        <v>34</v>
      </c>
      <c r="AH153" s="79" t="s">
        <v>34</v>
      </c>
      <c r="AI153" s="76">
        <v>10</v>
      </c>
      <c r="AJ153" s="76" t="s">
        <v>31</v>
      </c>
      <c r="AK153" s="76">
        <v>21</v>
      </c>
      <c r="AL153" s="93"/>
      <c r="AM153" s="93"/>
      <c r="AN153" s="93"/>
      <c r="AO153" s="93"/>
      <c r="AP153" s="93"/>
      <c r="AQ153" s="93"/>
      <c r="AR153" s="93"/>
      <c r="AS153" s="93"/>
      <c r="AT153" s="93"/>
      <c r="AU153" s="93"/>
      <c r="AV153" s="93"/>
      <c r="AW153" s="89" t="s">
        <v>48</v>
      </c>
      <c r="AX153" s="93"/>
      <c r="AY153" s="93"/>
      <c r="AZ153" s="93"/>
      <c r="BA153" s="93"/>
      <c r="BB153" s="93"/>
      <c r="BC153" s="93"/>
      <c r="BD153" s="93"/>
      <c r="BE153" s="93"/>
      <c r="BF153" s="265"/>
      <c r="BG153" s="109"/>
      <c r="BH153" s="35"/>
      <c r="BI153" s="144"/>
    </row>
    <row r="154" spans="1:197" s="2" customFormat="1" ht="17.25" customHeight="1" x14ac:dyDescent="0.2">
      <c r="A154" s="57" t="s">
        <v>7</v>
      </c>
      <c r="B154" s="65" t="s">
        <v>71</v>
      </c>
      <c r="C154" s="65" t="s">
        <v>46</v>
      </c>
      <c r="D154" s="275" t="s">
        <v>162</v>
      </c>
      <c r="E154" s="112">
        <v>1</v>
      </c>
      <c r="F154" s="311" t="s">
        <v>47</v>
      </c>
      <c r="G154" s="240"/>
      <c r="H154" s="77"/>
      <c r="I154" s="77"/>
      <c r="J154" s="76">
        <v>19</v>
      </c>
      <c r="K154" s="76">
        <v>25</v>
      </c>
      <c r="L154" s="77"/>
      <c r="M154" s="76">
        <v>9</v>
      </c>
      <c r="N154" s="76" t="s">
        <v>31</v>
      </c>
      <c r="O154" s="76" t="s">
        <v>31</v>
      </c>
      <c r="P154" s="76">
        <v>28</v>
      </c>
      <c r="Q154" s="93"/>
      <c r="R154" s="93"/>
      <c r="S154" s="93"/>
      <c r="T154" s="93"/>
      <c r="U154" s="93"/>
      <c r="V154" s="93"/>
      <c r="W154" s="93"/>
      <c r="X154" s="93"/>
      <c r="Y154" s="93"/>
      <c r="Z154" s="93"/>
      <c r="AA154" s="93"/>
      <c r="AB154" s="93"/>
      <c r="AC154" s="93"/>
      <c r="AD154" s="93"/>
      <c r="AE154" s="93"/>
      <c r="AF154" s="93"/>
      <c r="AG154" s="93"/>
      <c r="AH154" s="80"/>
      <c r="AI154" s="76">
        <v>10</v>
      </c>
      <c r="AJ154" s="76" t="s">
        <v>31</v>
      </c>
      <c r="AK154" s="76">
        <v>21</v>
      </c>
      <c r="AL154" s="93"/>
      <c r="AM154" s="93"/>
      <c r="AN154" s="93"/>
      <c r="AO154" s="93"/>
      <c r="AP154" s="93"/>
      <c r="AQ154" s="93"/>
      <c r="AR154" s="93"/>
      <c r="AS154" s="93"/>
      <c r="AT154" s="79" t="s">
        <v>34</v>
      </c>
      <c r="AU154" s="79" t="s">
        <v>34</v>
      </c>
      <c r="AV154" s="89" t="s">
        <v>48</v>
      </c>
      <c r="AW154" s="89" t="s">
        <v>50</v>
      </c>
      <c r="AX154" s="93"/>
      <c r="AY154" s="93"/>
      <c r="AZ154" s="93"/>
      <c r="BA154" s="93"/>
      <c r="BB154" s="93"/>
      <c r="BC154" s="93"/>
      <c r="BD154" s="93"/>
      <c r="BE154" s="93"/>
      <c r="BF154" s="265"/>
      <c r="BG154" s="109"/>
      <c r="BH154" s="35"/>
      <c r="BI154" s="144"/>
    </row>
    <row r="155" spans="1:197" s="2" customFormat="1" ht="17.25" customHeight="1" x14ac:dyDescent="0.2">
      <c r="A155" s="57" t="s">
        <v>9</v>
      </c>
      <c r="B155" s="65" t="s">
        <v>71</v>
      </c>
      <c r="C155" s="65" t="s">
        <v>46</v>
      </c>
      <c r="D155" s="275" t="s">
        <v>51</v>
      </c>
      <c r="E155" s="184">
        <v>1</v>
      </c>
      <c r="F155" s="212" t="s">
        <v>47</v>
      </c>
      <c r="G155" s="239"/>
      <c r="H155" s="77"/>
      <c r="I155" s="77"/>
      <c r="J155" s="76">
        <v>19</v>
      </c>
      <c r="K155" s="76">
        <v>25</v>
      </c>
      <c r="L155" s="77"/>
      <c r="M155" s="76">
        <v>9</v>
      </c>
      <c r="N155" s="76" t="s">
        <v>31</v>
      </c>
      <c r="O155" s="76" t="s">
        <v>31</v>
      </c>
      <c r="P155" s="76">
        <v>28</v>
      </c>
      <c r="Q155" s="77"/>
      <c r="R155" s="77"/>
      <c r="S155" s="77"/>
      <c r="T155" s="77"/>
      <c r="U155" s="77"/>
      <c r="V155" s="77"/>
      <c r="W155" s="77"/>
      <c r="X155" s="77"/>
      <c r="Y155" s="77"/>
      <c r="Z155" s="77"/>
      <c r="AA155" s="77"/>
      <c r="AB155" s="77"/>
      <c r="AC155" s="93"/>
      <c r="AD155" s="93"/>
      <c r="AE155" s="93"/>
      <c r="AF155" s="93"/>
      <c r="AG155" s="93"/>
      <c r="AH155" s="80"/>
      <c r="AI155" s="76">
        <v>10</v>
      </c>
      <c r="AJ155" s="76" t="s">
        <v>31</v>
      </c>
      <c r="AK155" s="76">
        <v>21</v>
      </c>
      <c r="AL155" s="77"/>
      <c r="AM155" s="77"/>
      <c r="AN155" s="77"/>
      <c r="AO155" s="77"/>
      <c r="AP155" s="77"/>
      <c r="AQ155" s="77"/>
      <c r="AR155" s="77"/>
      <c r="AS155" s="79" t="s">
        <v>34</v>
      </c>
      <c r="AT155" s="79" t="s">
        <v>34</v>
      </c>
      <c r="AU155" s="79" t="s">
        <v>34</v>
      </c>
      <c r="AV155" s="89" t="s">
        <v>50</v>
      </c>
      <c r="AW155" s="77"/>
      <c r="AX155" s="77"/>
      <c r="AY155" s="77"/>
      <c r="AZ155" s="77"/>
      <c r="BA155" s="77"/>
      <c r="BB155" s="77"/>
      <c r="BC155" s="77"/>
      <c r="BD155" s="77"/>
      <c r="BE155" s="77"/>
      <c r="BF155" s="152"/>
      <c r="BG155" s="83"/>
      <c r="BH155" s="35"/>
      <c r="BI155" s="144"/>
    </row>
    <row r="156" spans="1:197" s="305" customFormat="1" ht="18" customHeight="1" x14ac:dyDescent="0.2">
      <c r="A156" s="57" t="s">
        <v>9</v>
      </c>
      <c r="B156" s="65" t="s">
        <v>71</v>
      </c>
      <c r="C156" s="65" t="s">
        <v>46</v>
      </c>
      <c r="D156" s="275" t="s">
        <v>115</v>
      </c>
      <c r="E156" s="6"/>
      <c r="F156" s="212" t="s">
        <v>47</v>
      </c>
      <c r="G156" s="229"/>
      <c r="H156" s="77"/>
      <c r="I156" s="201"/>
      <c r="J156" s="76">
        <v>19</v>
      </c>
      <c r="K156" s="76">
        <v>25</v>
      </c>
      <c r="L156" s="77"/>
      <c r="M156" s="76">
        <v>9</v>
      </c>
      <c r="N156" s="76" t="s">
        <v>31</v>
      </c>
      <c r="O156" s="76" t="s">
        <v>31</v>
      </c>
      <c r="P156" s="76">
        <v>28</v>
      </c>
      <c r="Q156" s="77"/>
      <c r="R156" s="77"/>
      <c r="S156" s="77"/>
      <c r="T156" s="77"/>
      <c r="U156" s="77"/>
      <c r="V156" s="77"/>
      <c r="W156" s="77"/>
      <c r="X156" s="77"/>
      <c r="Y156" s="77"/>
      <c r="Z156" s="77"/>
      <c r="AA156" s="77"/>
      <c r="AB156" s="77"/>
      <c r="AC156" s="93"/>
      <c r="AD156" s="93"/>
      <c r="AE156" s="93"/>
      <c r="AF156" s="93"/>
      <c r="AG156" s="93"/>
      <c r="AH156" s="80"/>
      <c r="AI156" s="76">
        <v>10</v>
      </c>
      <c r="AJ156" s="76" t="s">
        <v>31</v>
      </c>
      <c r="AK156" s="76">
        <v>21</v>
      </c>
      <c r="AL156" s="77"/>
      <c r="AM156" s="77"/>
      <c r="AN156" s="77"/>
      <c r="AO156" s="77"/>
      <c r="AP156" s="79" t="s">
        <v>34</v>
      </c>
      <c r="AQ156" s="79" t="s">
        <v>34</v>
      </c>
      <c r="AR156" s="79" t="s">
        <v>34</v>
      </c>
      <c r="AS156" s="77" t="s">
        <v>53</v>
      </c>
      <c r="AT156" s="77" t="s">
        <v>53</v>
      </c>
      <c r="AU156" s="77" t="s">
        <v>53</v>
      </c>
      <c r="AV156" s="77" t="s">
        <v>53</v>
      </c>
      <c r="AW156" s="89" t="s">
        <v>50</v>
      </c>
      <c r="AX156" s="77"/>
      <c r="AY156" s="77"/>
      <c r="AZ156" s="77"/>
      <c r="BA156" s="77"/>
      <c r="BB156" s="77"/>
      <c r="BC156" s="77"/>
      <c r="BD156" s="77"/>
      <c r="BE156" s="77"/>
      <c r="BF156" s="152"/>
      <c r="BG156" s="83"/>
      <c r="BH156" s="35"/>
      <c r="BI156" s="144"/>
    </row>
    <row r="157" spans="1:197" s="207" customFormat="1" ht="17.25" customHeight="1" x14ac:dyDescent="0.2">
      <c r="A157" s="57" t="s">
        <v>9</v>
      </c>
      <c r="B157" s="65" t="s">
        <v>71</v>
      </c>
      <c r="C157" s="65" t="s">
        <v>46</v>
      </c>
      <c r="D157" s="307" t="s">
        <v>52</v>
      </c>
      <c r="E157" s="30">
        <v>1</v>
      </c>
      <c r="F157" s="274" t="s">
        <v>47</v>
      </c>
      <c r="G157" s="238"/>
      <c r="H157" s="78"/>
      <c r="I157" s="78"/>
      <c r="J157" s="119">
        <v>19</v>
      </c>
      <c r="K157" s="119">
        <v>25</v>
      </c>
      <c r="L157" s="78"/>
      <c r="M157" s="119">
        <v>9</v>
      </c>
      <c r="N157" s="119" t="s">
        <v>31</v>
      </c>
      <c r="O157" s="119" t="s">
        <v>31</v>
      </c>
      <c r="P157" s="119">
        <v>28</v>
      </c>
      <c r="Q157" s="78"/>
      <c r="R157" s="78"/>
      <c r="S157" s="78"/>
      <c r="T157" s="78"/>
      <c r="U157" s="78"/>
      <c r="V157" s="78"/>
      <c r="W157" s="78"/>
      <c r="X157" s="78"/>
      <c r="Y157" s="78"/>
      <c r="Z157" s="78"/>
      <c r="AA157" s="78"/>
      <c r="AB157" s="78"/>
      <c r="AC157" s="78"/>
      <c r="AD157" s="78"/>
      <c r="AE157" s="127"/>
      <c r="AF157" s="127"/>
      <c r="AG157" s="127"/>
      <c r="AH157" s="82"/>
      <c r="AI157" s="119">
        <v>10</v>
      </c>
      <c r="AJ157" s="119" t="s">
        <v>31</v>
      </c>
      <c r="AK157" s="119">
        <v>21</v>
      </c>
      <c r="AL157" s="78"/>
      <c r="AM157" s="78"/>
      <c r="AN157" s="120" t="s">
        <v>34</v>
      </c>
      <c r="AO157" s="120" t="s">
        <v>34</v>
      </c>
      <c r="AP157" s="120" t="s">
        <v>34</v>
      </c>
      <c r="AQ157" s="120" t="s">
        <v>34</v>
      </c>
      <c r="AR157" s="78" t="s">
        <v>53</v>
      </c>
      <c r="AS157" s="78" t="s">
        <v>53</v>
      </c>
      <c r="AT157" s="78" t="s">
        <v>53</v>
      </c>
      <c r="AU157" s="78" t="s">
        <v>53</v>
      </c>
      <c r="AV157" s="78" t="s">
        <v>53</v>
      </c>
      <c r="AW157" s="121" t="s">
        <v>50</v>
      </c>
      <c r="AX157" s="78"/>
      <c r="AY157" s="78"/>
      <c r="AZ157" s="78"/>
      <c r="BA157" s="78"/>
      <c r="BB157" s="78"/>
      <c r="BC157" s="78"/>
      <c r="BD157" s="78"/>
      <c r="BE157" s="78"/>
      <c r="BF157" s="258"/>
      <c r="BG157" s="129"/>
      <c r="BH157" s="35"/>
      <c r="BI157" s="144"/>
    </row>
    <row r="158" spans="1:197" s="2" customFormat="1" ht="17.25" customHeight="1" x14ac:dyDescent="0.2">
      <c r="A158" s="57" t="s">
        <v>9</v>
      </c>
      <c r="B158" s="65" t="s">
        <v>71</v>
      </c>
      <c r="C158" s="65" t="s">
        <v>46</v>
      </c>
      <c r="D158" s="275" t="s">
        <v>119</v>
      </c>
      <c r="E158" s="184">
        <v>1</v>
      </c>
      <c r="F158" s="212" t="s">
        <v>47</v>
      </c>
      <c r="G158" s="239"/>
      <c r="H158" s="77"/>
      <c r="I158" s="77"/>
      <c r="J158" s="76">
        <v>19</v>
      </c>
      <c r="K158" s="76">
        <v>25</v>
      </c>
      <c r="L158" s="77"/>
      <c r="M158" s="76">
        <v>9</v>
      </c>
      <c r="N158" s="76" t="s">
        <v>31</v>
      </c>
      <c r="O158" s="76" t="s">
        <v>31</v>
      </c>
      <c r="P158" s="76">
        <v>28</v>
      </c>
      <c r="Q158" s="77"/>
      <c r="R158" s="77"/>
      <c r="S158" s="77"/>
      <c r="T158" s="77"/>
      <c r="U158" s="77"/>
      <c r="V158" s="77"/>
      <c r="W158" s="77"/>
      <c r="X158" s="77"/>
      <c r="Y158" s="77"/>
      <c r="Z158" s="77"/>
      <c r="AA158" s="77"/>
      <c r="AB158" s="77"/>
      <c r="AC158" s="77"/>
      <c r="AD158" s="77"/>
      <c r="AE158" s="79" t="s">
        <v>34</v>
      </c>
      <c r="AF158" s="79" t="s">
        <v>34</v>
      </c>
      <c r="AG158" s="79" t="s">
        <v>34</v>
      </c>
      <c r="AH158" s="79" t="s">
        <v>34</v>
      </c>
      <c r="AI158" s="76">
        <v>10</v>
      </c>
      <c r="AJ158" s="76" t="s">
        <v>31</v>
      </c>
      <c r="AK158" s="76">
        <v>21</v>
      </c>
      <c r="AL158" s="77"/>
      <c r="AM158" s="77"/>
      <c r="AN158" s="77"/>
      <c r="AO158" s="77"/>
      <c r="AP158" s="77"/>
      <c r="AQ158" s="77"/>
      <c r="AR158" s="77"/>
      <c r="AS158" s="77"/>
      <c r="AT158" s="77"/>
      <c r="AU158" s="77"/>
      <c r="AV158" s="77"/>
      <c r="AW158" s="89" t="s">
        <v>48</v>
      </c>
      <c r="AX158" s="77"/>
      <c r="AY158" s="77"/>
      <c r="AZ158" s="77"/>
      <c r="BA158" s="77"/>
      <c r="BB158" s="77"/>
      <c r="BC158" s="77"/>
      <c r="BD158" s="77"/>
      <c r="BE158" s="77"/>
      <c r="BF158" s="152"/>
      <c r="BG158" s="83"/>
      <c r="BH158" s="35"/>
      <c r="BI158" s="144"/>
    </row>
    <row r="159" spans="1:197" s="207" customFormat="1" ht="17.25" customHeight="1" x14ac:dyDescent="0.2">
      <c r="A159" s="57" t="s">
        <v>9</v>
      </c>
      <c r="B159" s="65" t="s">
        <v>71</v>
      </c>
      <c r="C159" s="65" t="s">
        <v>46</v>
      </c>
      <c r="D159" s="275" t="s">
        <v>33</v>
      </c>
      <c r="E159" s="184">
        <v>1</v>
      </c>
      <c r="F159" s="212" t="s">
        <v>47</v>
      </c>
      <c r="G159" s="239"/>
      <c r="H159" s="77"/>
      <c r="I159" s="77"/>
      <c r="J159" s="76">
        <v>19</v>
      </c>
      <c r="K159" s="76">
        <v>25</v>
      </c>
      <c r="L159" s="77"/>
      <c r="M159" s="76">
        <v>9</v>
      </c>
      <c r="N159" s="76" t="s">
        <v>31</v>
      </c>
      <c r="O159" s="76" t="s">
        <v>31</v>
      </c>
      <c r="P159" s="76">
        <v>28</v>
      </c>
      <c r="Q159" s="77"/>
      <c r="R159" s="77"/>
      <c r="S159" s="77"/>
      <c r="T159" s="77"/>
      <c r="U159" s="77"/>
      <c r="V159" s="77"/>
      <c r="W159" s="77"/>
      <c r="X159" s="77"/>
      <c r="Y159" s="77"/>
      <c r="Z159" s="77"/>
      <c r="AA159" s="77"/>
      <c r="AB159" s="77"/>
      <c r="AC159" s="77"/>
      <c r="AD159" s="77"/>
      <c r="AE159" s="77"/>
      <c r="AF159" s="77"/>
      <c r="AG159" s="77"/>
      <c r="AH159" s="80"/>
      <c r="AI159" s="76">
        <v>10</v>
      </c>
      <c r="AJ159" s="76" t="s">
        <v>31</v>
      </c>
      <c r="AK159" s="76">
        <v>21</v>
      </c>
      <c r="AL159" s="77"/>
      <c r="AM159" s="77"/>
      <c r="AN159" s="77"/>
      <c r="AO159" s="77"/>
      <c r="AP159" s="77"/>
      <c r="AQ159" s="77"/>
      <c r="AR159" s="77"/>
      <c r="AS159" s="79" t="s">
        <v>34</v>
      </c>
      <c r="AT159" s="79" t="s">
        <v>34</v>
      </c>
      <c r="AU159" s="79" t="s">
        <v>34</v>
      </c>
      <c r="AV159" s="77" t="s">
        <v>53</v>
      </c>
      <c r="AW159" s="89" t="s">
        <v>50</v>
      </c>
      <c r="AX159" s="77"/>
      <c r="AY159" s="77"/>
      <c r="AZ159" s="77"/>
      <c r="BA159" s="77"/>
      <c r="BB159" s="77"/>
      <c r="BC159" s="77"/>
      <c r="BD159" s="77"/>
      <c r="BE159" s="77"/>
      <c r="BF159" s="152"/>
      <c r="BG159" s="83"/>
      <c r="BH159" s="35"/>
      <c r="BI159" s="144"/>
    </row>
    <row r="160" spans="1:197" s="2" customFormat="1" ht="17.25" customHeight="1" x14ac:dyDescent="0.2">
      <c r="A160" s="57" t="s">
        <v>9</v>
      </c>
      <c r="B160" s="65" t="s">
        <v>71</v>
      </c>
      <c r="C160" s="65" t="s">
        <v>46</v>
      </c>
      <c r="D160" s="275" t="s">
        <v>131</v>
      </c>
      <c r="E160" s="184">
        <v>1</v>
      </c>
      <c r="F160" s="212" t="s">
        <v>47</v>
      </c>
      <c r="G160" s="239"/>
      <c r="H160" s="77"/>
      <c r="I160" s="77"/>
      <c r="J160" s="76">
        <v>19</v>
      </c>
      <c r="K160" s="76">
        <v>25</v>
      </c>
      <c r="L160" s="77"/>
      <c r="M160" s="76">
        <v>9</v>
      </c>
      <c r="N160" s="76" t="s">
        <v>31</v>
      </c>
      <c r="O160" s="76" t="s">
        <v>31</v>
      </c>
      <c r="P160" s="76">
        <v>28</v>
      </c>
      <c r="Q160" s="77"/>
      <c r="R160" s="77"/>
      <c r="S160" s="77"/>
      <c r="T160" s="77"/>
      <c r="U160" s="77"/>
      <c r="V160" s="77"/>
      <c r="W160" s="77"/>
      <c r="X160" s="77"/>
      <c r="Y160" s="77"/>
      <c r="Z160" s="77"/>
      <c r="AA160" s="77"/>
      <c r="AB160" s="77"/>
      <c r="AC160" s="77"/>
      <c r="AD160" s="77"/>
      <c r="AE160" s="77"/>
      <c r="AF160" s="77"/>
      <c r="AG160" s="77"/>
      <c r="AH160" s="80"/>
      <c r="AI160" s="76">
        <v>10</v>
      </c>
      <c r="AJ160" s="76" t="s">
        <v>31</v>
      </c>
      <c r="AK160" s="76">
        <v>21</v>
      </c>
      <c r="AL160" s="77"/>
      <c r="AM160" s="77"/>
      <c r="AN160" s="77"/>
      <c r="AO160" s="77"/>
      <c r="AP160" s="77"/>
      <c r="AQ160" s="77"/>
      <c r="AR160" s="77"/>
      <c r="AS160" s="79" t="s">
        <v>34</v>
      </c>
      <c r="AT160" s="79" t="s">
        <v>34</v>
      </c>
      <c r="AU160" s="79" t="s">
        <v>34</v>
      </c>
      <c r="AV160" s="79" t="s">
        <v>34</v>
      </c>
      <c r="AW160" s="89" t="s">
        <v>50</v>
      </c>
      <c r="AX160" s="77"/>
      <c r="AY160" s="77"/>
      <c r="AZ160" s="77"/>
      <c r="BA160" s="77"/>
      <c r="BB160" s="77"/>
      <c r="BC160" s="77"/>
      <c r="BD160" s="77"/>
      <c r="BE160" s="77"/>
      <c r="BF160" s="152"/>
      <c r="BG160" s="83"/>
      <c r="BH160" s="35"/>
      <c r="BI160" s="144"/>
    </row>
    <row r="161" spans="1:197" s="2" customFormat="1" ht="18" customHeight="1" x14ac:dyDescent="0.2">
      <c r="A161" s="57" t="s">
        <v>9</v>
      </c>
      <c r="B161" s="65" t="s">
        <v>71</v>
      </c>
      <c r="C161" s="65" t="s">
        <v>46</v>
      </c>
      <c r="D161" s="275" t="s">
        <v>35</v>
      </c>
      <c r="E161" s="184">
        <v>1</v>
      </c>
      <c r="F161" s="212" t="s">
        <v>47</v>
      </c>
      <c r="G161" s="239"/>
      <c r="H161" s="77"/>
      <c r="I161" s="77"/>
      <c r="J161" s="76">
        <v>19</v>
      </c>
      <c r="K161" s="76">
        <v>25</v>
      </c>
      <c r="L161" s="77"/>
      <c r="M161" s="76">
        <v>9</v>
      </c>
      <c r="N161" s="76" t="s">
        <v>31</v>
      </c>
      <c r="O161" s="76" t="s">
        <v>31</v>
      </c>
      <c r="P161" s="76">
        <v>28</v>
      </c>
      <c r="Q161" s="77"/>
      <c r="R161" s="77"/>
      <c r="S161" s="77"/>
      <c r="T161" s="77"/>
      <c r="U161" s="77"/>
      <c r="V161" s="77"/>
      <c r="W161" s="77"/>
      <c r="X161" s="77"/>
      <c r="Y161" s="77"/>
      <c r="Z161" s="77"/>
      <c r="AA161" s="77"/>
      <c r="AB161" s="77"/>
      <c r="AC161" s="77"/>
      <c r="AD161" s="77"/>
      <c r="AE161" s="77"/>
      <c r="AF161" s="77"/>
      <c r="AG161" s="77"/>
      <c r="AH161" s="80"/>
      <c r="AI161" s="76">
        <v>10</v>
      </c>
      <c r="AJ161" s="76" t="s">
        <v>31</v>
      </c>
      <c r="AK161" s="76">
        <v>21</v>
      </c>
      <c r="AL161" s="77"/>
      <c r="AM161" s="77"/>
      <c r="AN161" s="77"/>
      <c r="AO161" s="77"/>
      <c r="AP161" s="77"/>
      <c r="AQ161" s="77"/>
      <c r="AR161" s="77"/>
      <c r="AS161" s="77"/>
      <c r="AT161" s="77"/>
      <c r="AU161" s="79" t="s">
        <v>34</v>
      </c>
      <c r="AV161" s="79" t="s">
        <v>34</v>
      </c>
      <c r="AW161" s="89" t="s">
        <v>50</v>
      </c>
      <c r="AX161" s="77"/>
      <c r="AY161" s="77"/>
      <c r="AZ161" s="77"/>
      <c r="BA161" s="77"/>
      <c r="BB161" s="77"/>
      <c r="BC161" s="77"/>
      <c r="BD161" s="77"/>
      <c r="BE161" s="77"/>
      <c r="BF161" s="152"/>
      <c r="BG161" s="83"/>
      <c r="BH161" s="35"/>
      <c r="BI161" s="144"/>
    </row>
    <row r="162" spans="1:197" s="2" customFormat="1" ht="18" customHeight="1" x14ac:dyDescent="0.2">
      <c r="A162" s="57" t="s">
        <v>37</v>
      </c>
      <c r="B162" s="65" t="s">
        <v>71</v>
      </c>
      <c r="C162" s="65" t="s">
        <v>46</v>
      </c>
      <c r="D162" s="275" t="s">
        <v>38</v>
      </c>
      <c r="E162" s="184">
        <v>1</v>
      </c>
      <c r="F162" s="212" t="s">
        <v>47</v>
      </c>
      <c r="G162" s="239"/>
      <c r="H162" s="77"/>
      <c r="I162" s="77"/>
      <c r="J162" s="76">
        <v>19</v>
      </c>
      <c r="K162" s="76">
        <v>25</v>
      </c>
      <c r="L162" s="77"/>
      <c r="M162" s="76">
        <v>9</v>
      </c>
      <c r="N162" s="76" t="s">
        <v>31</v>
      </c>
      <c r="O162" s="76" t="s">
        <v>31</v>
      </c>
      <c r="P162" s="76">
        <v>28</v>
      </c>
      <c r="Q162" s="77"/>
      <c r="R162" s="77"/>
      <c r="S162" s="77"/>
      <c r="T162" s="77"/>
      <c r="U162" s="77"/>
      <c r="V162" s="77"/>
      <c r="W162" s="77"/>
      <c r="X162" s="77"/>
      <c r="Y162" s="77"/>
      <c r="Z162" s="77"/>
      <c r="AA162" s="77"/>
      <c r="AB162" s="77"/>
      <c r="AC162" s="77"/>
      <c r="AD162" s="80"/>
      <c r="AE162" s="80"/>
      <c r="AF162" s="80"/>
      <c r="AG162" s="80"/>
      <c r="AH162" s="80"/>
      <c r="AI162" s="76">
        <v>10</v>
      </c>
      <c r="AJ162" s="76" t="s">
        <v>31</v>
      </c>
      <c r="AK162" s="76">
        <v>21</v>
      </c>
      <c r="AL162" s="77"/>
      <c r="AM162" s="77"/>
      <c r="AN162" s="77"/>
      <c r="AO162" s="77"/>
      <c r="AP162" s="77"/>
      <c r="AQ162" s="77"/>
      <c r="AR162" s="77"/>
      <c r="AS162" s="79" t="s">
        <v>34</v>
      </c>
      <c r="AT162" s="79" t="s">
        <v>34</v>
      </c>
      <c r="AU162" s="79" t="s">
        <v>34</v>
      </c>
      <c r="AV162" s="79" t="s">
        <v>34</v>
      </c>
      <c r="AW162" s="89" t="s">
        <v>48</v>
      </c>
      <c r="AX162" s="77"/>
      <c r="AY162" s="77"/>
      <c r="AZ162" s="77"/>
      <c r="BA162" s="77"/>
      <c r="BB162" s="77"/>
      <c r="BC162" s="77"/>
      <c r="BD162" s="77"/>
      <c r="BE162" s="77"/>
      <c r="BF162" s="152"/>
      <c r="BG162" s="83"/>
      <c r="BH162" s="35"/>
      <c r="BI162" s="144"/>
    </row>
    <row r="163" spans="1:197" s="64" customFormat="1" ht="18" customHeight="1" x14ac:dyDescent="0.2">
      <c r="A163" s="57" t="s">
        <v>28</v>
      </c>
      <c r="B163" s="65" t="s">
        <v>71</v>
      </c>
      <c r="C163" s="65" t="s">
        <v>55</v>
      </c>
      <c r="D163" s="212" t="s">
        <v>132</v>
      </c>
      <c r="E163" s="184">
        <v>4</v>
      </c>
      <c r="F163" s="212" t="s">
        <v>56</v>
      </c>
      <c r="G163" s="241"/>
      <c r="H163" s="81"/>
      <c r="I163" s="81"/>
      <c r="J163" s="81"/>
      <c r="K163" s="77"/>
      <c r="L163" s="77"/>
      <c r="M163" s="77"/>
      <c r="N163" s="77"/>
      <c r="O163" s="77"/>
      <c r="P163" s="76">
        <v>29</v>
      </c>
      <c r="Q163" s="76">
        <v>5</v>
      </c>
      <c r="R163" s="78"/>
      <c r="S163" s="78"/>
      <c r="T163" s="78"/>
      <c r="U163" s="78"/>
      <c r="V163" s="78"/>
      <c r="W163" s="78"/>
      <c r="X163" s="77"/>
      <c r="Y163" s="77"/>
      <c r="Z163" s="77"/>
      <c r="AA163" s="77"/>
      <c r="AB163" s="77"/>
      <c r="AC163" s="77"/>
      <c r="AD163" s="77"/>
      <c r="AE163" s="76">
        <v>13</v>
      </c>
      <c r="AF163" s="76" t="s">
        <v>31</v>
      </c>
      <c r="AG163" s="76" t="s">
        <v>31</v>
      </c>
      <c r="AH163" s="76">
        <v>4</v>
      </c>
      <c r="AI163" s="77"/>
      <c r="AJ163" s="77"/>
      <c r="AK163" s="77"/>
      <c r="AL163" s="77"/>
      <c r="AM163" s="77"/>
      <c r="AN163" s="77"/>
      <c r="AO163" s="77"/>
      <c r="AP163" s="77"/>
      <c r="AQ163" s="77"/>
      <c r="AR163" s="77"/>
      <c r="AS163" s="77"/>
      <c r="AT163" s="77"/>
      <c r="AU163" s="77"/>
      <c r="AV163" s="119">
        <v>11</v>
      </c>
      <c r="AW163" s="76" t="s">
        <v>31</v>
      </c>
      <c r="AX163" s="119">
        <v>22</v>
      </c>
      <c r="AY163" s="77"/>
      <c r="AZ163" s="77"/>
      <c r="BA163" s="77"/>
      <c r="BB163" s="77"/>
      <c r="BC163" s="77"/>
      <c r="BD163" s="77"/>
      <c r="BE163" s="77"/>
      <c r="BF163" s="152"/>
      <c r="BG163" s="83"/>
      <c r="BH163" s="35"/>
      <c r="BI163" s="148"/>
      <c r="BJ163" s="148"/>
      <c r="BK163" s="148"/>
      <c r="BL163" s="148"/>
      <c r="BM163" s="148"/>
      <c r="BN163" s="148"/>
      <c r="BO163" s="148"/>
      <c r="BP163" s="148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</row>
    <row r="164" spans="1:197" s="2" customFormat="1" ht="18" customHeight="1" x14ac:dyDescent="0.2">
      <c r="A164" s="57" t="s">
        <v>5</v>
      </c>
      <c r="B164" s="65" t="s">
        <v>71</v>
      </c>
      <c r="C164" s="65" t="s">
        <v>55</v>
      </c>
      <c r="D164" s="212" t="s">
        <v>122</v>
      </c>
      <c r="E164" s="184">
        <v>3</v>
      </c>
      <c r="F164" s="212" t="s">
        <v>56</v>
      </c>
      <c r="G164" s="239"/>
      <c r="H164" s="77"/>
      <c r="I164" s="11"/>
      <c r="J164" s="77"/>
      <c r="K164" s="77"/>
      <c r="L164" s="77"/>
      <c r="M164" s="80"/>
      <c r="N164" s="80"/>
      <c r="O164" s="80"/>
      <c r="P164" s="76">
        <v>29</v>
      </c>
      <c r="Q164" s="76">
        <v>5</v>
      </c>
      <c r="R164" s="78"/>
      <c r="S164" s="78"/>
      <c r="T164" s="78"/>
      <c r="U164" s="78"/>
      <c r="V164" s="78"/>
      <c r="W164" s="78"/>
      <c r="X164" s="80"/>
      <c r="Y164" s="80"/>
      <c r="Z164" s="80"/>
      <c r="AA164" s="80"/>
      <c r="AB164" s="80"/>
      <c r="AC164" s="77"/>
      <c r="AD164" s="77"/>
      <c r="AE164" s="76">
        <v>13</v>
      </c>
      <c r="AF164" s="76" t="s">
        <v>31</v>
      </c>
      <c r="AG164" s="76" t="s">
        <v>31</v>
      </c>
      <c r="AH164" s="76">
        <v>4</v>
      </c>
      <c r="AI164" s="77"/>
      <c r="AJ164" s="77"/>
      <c r="AK164" s="77"/>
      <c r="AL164" s="77"/>
      <c r="AM164" s="77"/>
      <c r="AN164" s="77"/>
      <c r="AO164" s="80"/>
      <c r="AP164" s="77"/>
      <c r="AQ164" s="77"/>
      <c r="AR164" s="77"/>
      <c r="AS164" s="77"/>
      <c r="AT164" s="77"/>
      <c r="AU164" s="77"/>
      <c r="AV164" s="119">
        <v>11</v>
      </c>
      <c r="AW164" s="76" t="s">
        <v>31</v>
      </c>
      <c r="AX164" s="119">
        <v>22</v>
      </c>
      <c r="AY164" s="77"/>
      <c r="AZ164" s="77"/>
      <c r="BA164" s="77"/>
      <c r="BB164" s="77"/>
      <c r="BC164" s="77"/>
      <c r="BD164" s="77"/>
      <c r="BE164" s="77"/>
      <c r="BF164" s="152"/>
      <c r="BG164" s="83"/>
      <c r="BI164" s="148"/>
      <c r="BJ164" s="148"/>
      <c r="BK164" s="148"/>
      <c r="BL164" s="148"/>
      <c r="BM164" s="148"/>
      <c r="BN164" s="148"/>
      <c r="BO164" s="148"/>
      <c r="BP164" s="148"/>
    </row>
    <row r="165" spans="1:197" s="2" customFormat="1" ht="18" customHeight="1" x14ac:dyDescent="0.2">
      <c r="A165" s="57" t="s">
        <v>5</v>
      </c>
      <c r="B165" s="65" t="s">
        <v>71</v>
      </c>
      <c r="C165" s="65" t="s">
        <v>55</v>
      </c>
      <c r="D165" s="212" t="s">
        <v>41</v>
      </c>
      <c r="E165" s="184">
        <v>1</v>
      </c>
      <c r="F165" s="212" t="s">
        <v>56</v>
      </c>
      <c r="G165" s="242"/>
      <c r="H165" s="77"/>
      <c r="I165" s="77"/>
      <c r="J165" s="77"/>
      <c r="K165" s="77"/>
      <c r="L165" s="77"/>
      <c r="M165" s="77"/>
      <c r="N165" s="77"/>
      <c r="O165" s="76">
        <v>24</v>
      </c>
      <c r="P165" s="76">
        <v>31</v>
      </c>
      <c r="Q165" s="77"/>
      <c r="R165" s="77"/>
      <c r="S165" s="78"/>
      <c r="T165" s="78"/>
      <c r="U165" s="78"/>
      <c r="V165" s="78"/>
      <c r="W165" s="78"/>
      <c r="X165" s="77"/>
      <c r="Y165" s="77"/>
      <c r="Z165" s="77"/>
      <c r="AA165" s="77"/>
      <c r="AB165" s="77"/>
      <c r="AC165" s="77"/>
      <c r="AD165" s="76">
        <v>6</v>
      </c>
      <c r="AE165" s="76" t="s">
        <v>31</v>
      </c>
      <c r="AF165" s="76" t="s">
        <v>31</v>
      </c>
      <c r="AG165" s="76">
        <v>25</v>
      </c>
      <c r="AH165" s="77"/>
      <c r="AI165" s="77"/>
      <c r="AJ165" s="77"/>
      <c r="AK165" s="77"/>
      <c r="AL165" s="77"/>
      <c r="AM165" s="77"/>
      <c r="AN165" s="77"/>
      <c r="AO165" s="81"/>
      <c r="AP165" s="81"/>
      <c r="AQ165" s="77"/>
      <c r="AR165" s="79" t="s">
        <v>34</v>
      </c>
      <c r="AS165" s="79" t="s">
        <v>34</v>
      </c>
      <c r="AT165" s="79" t="s">
        <v>34</v>
      </c>
      <c r="AU165" s="79" t="s">
        <v>34</v>
      </c>
      <c r="AV165" s="119">
        <v>11</v>
      </c>
      <c r="AW165" s="76" t="s">
        <v>31</v>
      </c>
      <c r="AX165" s="119">
        <v>22</v>
      </c>
      <c r="AY165" s="77"/>
      <c r="AZ165" s="77"/>
      <c r="BA165" s="77"/>
      <c r="BB165" s="77"/>
      <c r="BC165" s="77"/>
      <c r="BD165" s="77"/>
      <c r="BE165" s="77"/>
      <c r="BF165" s="152"/>
      <c r="BG165" s="83"/>
      <c r="BH165" s="35"/>
      <c r="BI165" s="144"/>
    </row>
    <row r="166" spans="1:197" s="2" customFormat="1" ht="18" customHeight="1" x14ac:dyDescent="0.2">
      <c r="A166" s="57" t="s">
        <v>5</v>
      </c>
      <c r="B166" s="65" t="s">
        <v>71</v>
      </c>
      <c r="C166" s="65" t="s">
        <v>55</v>
      </c>
      <c r="D166" s="212" t="s">
        <v>150</v>
      </c>
      <c r="E166" s="184">
        <v>3</v>
      </c>
      <c r="F166" s="212" t="s">
        <v>56</v>
      </c>
      <c r="G166" s="239"/>
      <c r="H166" s="77"/>
      <c r="I166" s="77"/>
      <c r="J166" s="77"/>
      <c r="K166" s="77"/>
      <c r="L166" s="77"/>
      <c r="M166" s="77"/>
      <c r="N166" s="77"/>
      <c r="O166" s="76">
        <v>23</v>
      </c>
      <c r="P166" s="76">
        <v>31</v>
      </c>
      <c r="Q166" s="77"/>
      <c r="R166" s="77"/>
      <c r="S166" s="78"/>
      <c r="T166" s="78"/>
      <c r="U166" s="78"/>
      <c r="V166" s="78"/>
      <c r="W166" s="78"/>
      <c r="X166" s="77"/>
      <c r="Y166" s="77"/>
      <c r="Z166" s="77"/>
      <c r="AA166" s="77"/>
      <c r="AB166" s="77"/>
      <c r="AC166" s="77"/>
      <c r="AD166" s="76">
        <v>6</v>
      </c>
      <c r="AE166" s="76" t="s">
        <v>31</v>
      </c>
      <c r="AF166" s="76" t="s">
        <v>31</v>
      </c>
      <c r="AG166" s="76">
        <v>25</v>
      </c>
      <c r="AH166" s="77"/>
      <c r="AI166" s="77"/>
      <c r="AJ166" s="77"/>
      <c r="AK166" s="77"/>
      <c r="AL166" s="77"/>
      <c r="AM166" s="77"/>
      <c r="AN166" s="77"/>
      <c r="AO166" s="81"/>
      <c r="AP166" s="81"/>
      <c r="AQ166" s="77"/>
      <c r="AR166" s="77"/>
      <c r="AS166" s="77"/>
      <c r="AT166" s="77"/>
      <c r="AU166" s="77"/>
      <c r="AV166" s="119">
        <v>11</v>
      </c>
      <c r="AW166" s="76" t="s">
        <v>31</v>
      </c>
      <c r="AX166" s="119">
        <v>22</v>
      </c>
      <c r="AY166" s="77"/>
      <c r="AZ166" s="77"/>
      <c r="BA166" s="77"/>
      <c r="BB166" s="77"/>
      <c r="BC166" s="77"/>
      <c r="BD166" s="77"/>
      <c r="BE166" s="77"/>
      <c r="BF166" s="152"/>
      <c r="BG166" s="83"/>
      <c r="BI166" s="148"/>
      <c r="BJ166" s="148"/>
      <c r="BK166" s="148"/>
      <c r="BL166" s="148"/>
      <c r="BM166" s="148"/>
      <c r="BN166" s="148"/>
      <c r="BO166" s="148"/>
      <c r="BP166" s="148"/>
    </row>
    <row r="167" spans="1:197" s="302" customFormat="1" ht="18" customHeight="1" x14ac:dyDescent="0.2">
      <c r="A167" s="57" t="s">
        <v>5</v>
      </c>
      <c r="B167" s="65" t="s">
        <v>71</v>
      </c>
      <c r="C167" s="65" t="s">
        <v>55</v>
      </c>
      <c r="D167" s="212" t="s">
        <v>151</v>
      </c>
      <c r="E167" s="184">
        <v>3</v>
      </c>
      <c r="F167" s="212" t="s">
        <v>56</v>
      </c>
      <c r="G167" s="239"/>
      <c r="H167" s="77"/>
      <c r="I167" s="77"/>
      <c r="J167" s="77"/>
      <c r="K167" s="77"/>
      <c r="L167" s="77"/>
      <c r="M167" s="77"/>
      <c r="N167" s="77"/>
      <c r="O167" s="77"/>
      <c r="P167" s="77"/>
      <c r="Q167" s="76">
        <v>1</v>
      </c>
      <c r="R167" s="76">
        <v>8</v>
      </c>
      <c r="S167" s="78"/>
      <c r="T167" s="78"/>
      <c r="U167" s="78"/>
      <c r="V167" s="78"/>
      <c r="W167" s="78"/>
      <c r="X167" s="77"/>
      <c r="Y167" s="77"/>
      <c r="Z167" s="77"/>
      <c r="AA167" s="77"/>
      <c r="AB167" s="77"/>
      <c r="AC167" s="77"/>
      <c r="AD167" s="76">
        <v>6</v>
      </c>
      <c r="AE167" s="76" t="s">
        <v>31</v>
      </c>
      <c r="AF167" s="76" t="s">
        <v>31</v>
      </c>
      <c r="AG167" s="76">
        <v>25</v>
      </c>
      <c r="AH167" s="77"/>
      <c r="AI167" s="77"/>
      <c r="AJ167" s="77"/>
      <c r="AK167" s="77"/>
      <c r="AL167" s="77"/>
      <c r="AM167" s="77"/>
      <c r="AN167" s="77"/>
      <c r="AO167" s="81"/>
      <c r="AP167" s="81"/>
      <c r="AQ167" s="77"/>
      <c r="AR167" s="77"/>
      <c r="AS167" s="77"/>
      <c r="AT167" s="77"/>
      <c r="AU167" s="77"/>
      <c r="AV167" s="119">
        <v>11</v>
      </c>
      <c r="AW167" s="76" t="s">
        <v>31</v>
      </c>
      <c r="AX167" s="119">
        <v>22</v>
      </c>
      <c r="AY167" s="77"/>
      <c r="AZ167" s="77"/>
      <c r="BA167" s="77"/>
      <c r="BB167" s="77"/>
      <c r="BC167" s="77"/>
      <c r="BD167" s="77"/>
      <c r="BE167" s="77"/>
      <c r="BF167" s="152"/>
      <c r="BG167" s="83"/>
      <c r="BI167" s="148"/>
      <c r="BJ167" s="148"/>
      <c r="BK167" s="148"/>
      <c r="BL167" s="148"/>
      <c r="BM167" s="148"/>
      <c r="BN167" s="148"/>
      <c r="BO167" s="148"/>
      <c r="BP167" s="148"/>
    </row>
    <row r="168" spans="1:197" s="273" customFormat="1" x14ac:dyDescent="0.2">
      <c r="A168" s="57" t="s">
        <v>11</v>
      </c>
      <c r="B168" s="65" t="s">
        <v>71</v>
      </c>
      <c r="C168" s="65" t="s">
        <v>55</v>
      </c>
      <c r="D168" s="212" t="s">
        <v>54</v>
      </c>
      <c r="E168" s="184">
        <v>1</v>
      </c>
      <c r="F168" s="212" t="s">
        <v>56</v>
      </c>
      <c r="G168" s="238"/>
      <c r="H168" s="78" t="s">
        <v>72</v>
      </c>
      <c r="I168" s="78" t="s">
        <v>72</v>
      </c>
      <c r="J168" s="78" t="s">
        <v>72</v>
      </c>
      <c r="K168" s="78" t="s">
        <v>72</v>
      </c>
      <c r="L168" s="78" t="s">
        <v>72</v>
      </c>
      <c r="M168" s="78" t="s">
        <v>72</v>
      </c>
      <c r="N168" s="78" t="s">
        <v>72</v>
      </c>
      <c r="O168" s="78" t="s">
        <v>72</v>
      </c>
      <c r="P168" s="78" t="s">
        <v>72</v>
      </c>
      <c r="Q168" s="78" t="s">
        <v>72</v>
      </c>
      <c r="R168" s="78" t="s">
        <v>72</v>
      </c>
      <c r="S168" s="78" t="s">
        <v>72</v>
      </c>
      <c r="T168" s="78" t="s">
        <v>72</v>
      </c>
      <c r="U168" s="78" t="s">
        <v>72</v>
      </c>
      <c r="V168" s="78" t="s">
        <v>72</v>
      </c>
      <c r="W168" s="78" t="s">
        <v>72</v>
      </c>
      <c r="X168" s="78" t="s">
        <v>72</v>
      </c>
      <c r="Y168" s="78" t="s">
        <v>72</v>
      </c>
      <c r="Z168" s="78" t="s">
        <v>72</v>
      </c>
      <c r="AA168" s="78" t="s">
        <v>72</v>
      </c>
      <c r="AB168" s="119">
        <v>3</v>
      </c>
      <c r="AC168" s="119">
        <v>30</v>
      </c>
      <c r="AD168" s="136" t="s">
        <v>32</v>
      </c>
      <c r="AE168" s="33" t="s">
        <v>72</v>
      </c>
      <c r="AF168" s="33" t="s">
        <v>72</v>
      </c>
      <c r="AG168" s="33" t="s">
        <v>72</v>
      </c>
      <c r="AH168" s="33" t="s">
        <v>72</v>
      </c>
      <c r="AI168" s="33" t="s">
        <v>72</v>
      </c>
      <c r="AJ168" s="154" t="s">
        <v>73</v>
      </c>
      <c r="AK168" s="154" t="s">
        <v>73</v>
      </c>
      <c r="AL168" s="154" t="s">
        <v>73</v>
      </c>
      <c r="AM168" s="33" t="s">
        <v>72</v>
      </c>
      <c r="AN168" s="33" t="s">
        <v>72</v>
      </c>
      <c r="AO168" s="33" t="s">
        <v>72</v>
      </c>
      <c r="AP168" s="33" t="s">
        <v>72</v>
      </c>
      <c r="AQ168" s="33" t="s">
        <v>72</v>
      </c>
      <c r="AR168" s="33" t="s">
        <v>72</v>
      </c>
      <c r="AS168" s="33" t="s">
        <v>72</v>
      </c>
      <c r="AT168" s="33" t="s">
        <v>72</v>
      </c>
      <c r="AU168" s="33" t="s">
        <v>72</v>
      </c>
      <c r="AV168" s="119">
        <v>8</v>
      </c>
      <c r="AW168" s="119">
        <v>19</v>
      </c>
      <c r="AX168" s="77"/>
      <c r="AY168" s="77"/>
      <c r="AZ168" s="77"/>
      <c r="BA168" s="77"/>
      <c r="BB168" s="77"/>
      <c r="BC168" s="77"/>
      <c r="BD168" s="77"/>
      <c r="BE168" s="77"/>
      <c r="BF168" s="152"/>
      <c r="BG168" s="83"/>
      <c r="BH168" s="35"/>
      <c r="BI168" s="25"/>
      <c r="BJ168" s="25"/>
      <c r="BQ168" s="315"/>
      <c r="BR168" s="315"/>
      <c r="BS168" s="315"/>
      <c r="BT168" s="315"/>
      <c r="BU168" s="315"/>
    </row>
    <row r="169" spans="1:197" s="273" customFormat="1" x14ac:dyDescent="0.2">
      <c r="A169" s="57" t="s">
        <v>5</v>
      </c>
      <c r="B169" s="65" t="s">
        <v>71</v>
      </c>
      <c r="C169" s="65" t="s">
        <v>55</v>
      </c>
      <c r="D169" s="212" t="s">
        <v>110</v>
      </c>
      <c r="E169" s="184">
        <v>1</v>
      </c>
      <c r="F169" s="274" t="s">
        <v>56</v>
      </c>
      <c r="G169" s="229"/>
      <c r="H169" s="77"/>
      <c r="I169" s="77"/>
      <c r="J169" s="81"/>
      <c r="K169" s="77"/>
      <c r="L169" s="77"/>
      <c r="M169" s="77"/>
      <c r="N169" s="77"/>
      <c r="O169" s="77"/>
      <c r="P169" s="76">
        <v>28</v>
      </c>
      <c r="Q169" s="76">
        <v>4</v>
      </c>
      <c r="R169" s="78"/>
      <c r="S169" s="78"/>
      <c r="T169" s="78"/>
      <c r="U169" s="78"/>
      <c r="V169" s="78"/>
      <c r="W169" s="78"/>
      <c r="X169" s="77"/>
      <c r="Y169" s="77"/>
      <c r="Z169" s="77"/>
      <c r="AA169" s="77"/>
      <c r="AB169" s="77"/>
      <c r="AC169" s="77"/>
      <c r="AD169" s="77"/>
      <c r="AE169" s="76">
        <v>13</v>
      </c>
      <c r="AF169" s="76" t="s">
        <v>31</v>
      </c>
      <c r="AG169" s="76" t="s">
        <v>31</v>
      </c>
      <c r="AH169" s="76">
        <v>4</v>
      </c>
      <c r="AI169" s="77"/>
      <c r="AJ169" s="77"/>
      <c r="AK169" s="77"/>
      <c r="AL169" s="77"/>
      <c r="AM169" s="77"/>
      <c r="AN169" s="77"/>
      <c r="AO169" s="77"/>
      <c r="AP169" s="127"/>
      <c r="AQ169" s="77"/>
      <c r="AR169" s="77"/>
      <c r="AS169" s="77"/>
      <c r="AT169" s="77"/>
      <c r="AU169" s="77"/>
      <c r="AV169" s="119">
        <v>11</v>
      </c>
      <c r="AW169" s="76" t="s">
        <v>31</v>
      </c>
      <c r="AX169" s="119" t="s">
        <v>149</v>
      </c>
      <c r="AY169" s="79" t="s">
        <v>34</v>
      </c>
      <c r="AZ169" s="77"/>
      <c r="BA169" s="77"/>
      <c r="BB169" s="77"/>
      <c r="BC169" s="77"/>
      <c r="BD169" s="77"/>
      <c r="BE169" s="77"/>
      <c r="BF169" s="152"/>
      <c r="BG169" s="83"/>
      <c r="BH169" s="35"/>
      <c r="BI169" s="144"/>
    </row>
    <row r="170" spans="1:197" s="2" customFormat="1" ht="17.25" customHeight="1" x14ac:dyDescent="0.2">
      <c r="A170" s="57" t="s">
        <v>7</v>
      </c>
      <c r="B170" s="65" t="s">
        <v>71</v>
      </c>
      <c r="C170" s="65" t="s">
        <v>55</v>
      </c>
      <c r="D170" s="212" t="s">
        <v>44</v>
      </c>
      <c r="E170" s="112">
        <v>2</v>
      </c>
      <c r="F170" s="274" t="s">
        <v>56</v>
      </c>
      <c r="G170" s="243"/>
      <c r="H170" s="93"/>
      <c r="I170" s="93"/>
      <c r="J170" s="93"/>
      <c r="K170" s="93"/>
      <c r="L170" s="93"/>
      <c r="M170" s="77"/>
      <c r="N170" s="77"/>
      <c r="O170" s="176"/>
      <c r="P170" s="76">
        <v>29</v>
      </c>
      <c r="Q170" s="76">
        <v>5</v>
      </c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7"/>
      <c r="AD170" s="77"/>
      <c r="AE170" s="76">
        <v>13</v>
      </c>
      <c r="AF170" s="76" t="s">
        <v>31</v>
      </c>
      <c r="AG170" s="76" t="s">
        <v>31</v>
      </c>
      <c r="AH170" s="76">
        <v>4</v>
      </c>
      <c r="AI170" s="128"/>
      <c r="AJ170" s="128"/>
      <c r="AK170" s="93"/>
      <c r="AL170" s="93"/>
      <c r="AM170" s="93"/>
      <c r="AN170" s="93"/>
      <c r="AO170" s="93"/>
      <c r="AP170" s="93"/>
      <c r="AQ170" s="77"/>
      <c r="AR170" s="77"/>
      <c r="AS170" s="77"/>
      <c r="AT170" s="77"/>
      <c r="AU170" s="77"/>
      <c r="AV170" s="119">
        <v>11</v>
      </c>
      <c r="AW170" s="76" t="s">
        <v>31</v>
      </c>
      <c r="AX170" s="119">
        <v>22</v>
      </c>
      <c r="AY170" s="93"/>
      <c r="AZ170" s="93"/>
      <c r="BA170" s="93"/>
      <c r="BB170" s="93"/>
      <c r="BC170" s="93"/>
      <c r="BD170" s="93"/>
      <c r="BE170" s="93"/>
      <c r="BF170" s="265"/>
      <c r="BG170" s="109"/>
      <c r="BH170" s="145"/>
      <c r="BI170" s="146"/>
      <c r="BJ170" s="64"/>
      <c r="BK170" s="64"/>
      <c r="BL170" s="64"/>
      <c r="BM170" s="64"/>
      <c r="BN170" s="64"/>
      <c r="BO170" s="64"/>
      <c r="BP170" s="64"/>
      <c r="BQ170" s="64"/>
      <c r="BR170" s="64"/>
      <c r="BS170" s="64"/>
      <c r="BT170" s="64"/>
      <c r="BU170" s="64"/>
      <c r="BV170" s="64"/>
      <c r="BW170" s="64"/>
      <c r="BX170" s="64"/>
      <c r="BY170" s="64"/>
      <c r="BZ170" s="64"/>
      <c r="CA170" s="64"/>
      <c r="CB170" s="64"/>
      <c r="CC170" s="64"/>
      <c r="CD170" s="64"/>
      <c r="CE170" s="64"/>
      <c r="CF170" s="64"/>
      <c r="CG170" s="64"/>
      <c r="CH170" s="64"/>
      <c r="CI170" s="64"/>
      <c r="CJ170" s="64"/>
      <c r="CK170" s="64"/>
      <c r="CL170" s="64"/>
      <c r="CM170" s="64"/>
      <c r="CN170" s="64"/>
      <c r="CO170" s="64"/>
      <c r="CP170" s="64"/>
      <c r="CQ170" s="64"/>
      <c r="CR170" s="64"/>
      <c r="CS170" s="64"/>
      <c r="CT170" s="64"/>
      <c r="CU170" s="64"/>
      <c r="CV170" s="64"/>
      <c r="CW170" s="64"/>
      <c r="CX170" s="64"/>
      <c r="CY170" s="64"/>
      <c r="CZ170" s="64"/>
      <c r="DA170" s="64"/>
      <c r="DB170" s="64"/>
      <c r="DC170" s="64"/>
      <c r="DD170" s="64"/>
      <c r="DE170" s="64"/>
      <c r="DF170" s="64"/>
      <c r="DG170" s="64"/>
      <c r="DH170" s="64"/>
      <c r="DI170" s="64"/>
      <c r="DJ170" s="64"/>
      <c r="DK170" s="64"/>
      <c r="DL170" s="64"/>
      <c r="DM170" s="64"/>
      <c r="DN170" s="64"/>
      <c r="DO170" s="64"/>
      <c r="DP170" s="64"/>
      <c r="DQ170" s="64"/>
      <c r="DR170" s="64"/>
      <c r="DS170" s="64"/>
      <c r="DT170" s="64"/>
      <c r="DU170" s="64"/>
      <c r="DV170" s="64"/>
      <c r="DW170" s="64"/>
      <c r="DX170" s="64"/>
      <c r="DY170" s="64"/>
      <c r="DZ170" s="64"/>
      <c r="EA170" s="64"/>
      <c r="EB170" s="64"/>
      <c r="EC170" s="64"/>
      <c r="ED170" s="64"/>
      <c r="EE170" s="64"/>
      <c r="EF170" s="64"/>
      <c r="EG170" s="64"/>
      <c r="EH170" s="64"/>
      <c r="EI170" s="64"/>
      <c r="EJ170" s="64"/>
      <c r="EK170" s="64"/>
      <c r="EL170" s="64"/>
      <c r="EM170" s="64"/>
      <c r="EN170" s="64"/>
      <c r="EO170" s="64"/>
      <c r="EP170" s="64"/>
      <c r="EQ170" s="64"/>
      <c r="ER170" s="64"/>
      <c r="ES170" s="64"/>
      <c r="ET170" s="64"/>
      <c r="EU170" s="64"/>
      <c r="EV170" s="64"/>
      <c r="EW170" s="64"/>
      <c r="EX170" s="64"/>
      <c r="EY170" s="64"/>
      <c r="EZ170" s="64"/>
      <c r="FA170" s="64"/>
      <c r="FB170" s="64"/>
      <c r="FC170" s="64"/>
      <c r="FD170" s="64"/>
      <c r="FE170" s="64"/>
      <c r="FF170" s="64"/>
      <c r="FG170" s="64"/>
      <c r="FH170" s="64"/>
      <c r="FI170" s="64"/>
      <c r="FJ170" s="64"/>
      <c r="FK170" s="64"/>
      <c r="FL170" s="64"/>
      <c r="FM170" s="64"/>
      <c r="FN170" s="64"/>
      <c r="FO170" s="64"/>
      <c r="FP170" s="64"/>
      <c r="FQ170" s="64"/>
      <c r="FR170" s="64"/>
      <c r="FS170" s="64"/>
      <c r="FT170" s="64"/>
      <c r="FU170" s="64"/>
      <c r="FV170" s="64"/>
      <c r="FW170" s="64"/>
      <c r="FX170" s="64"/>
      <c r="FY170" s="64"/>
      <c r="FZ170" s="64"/>
      <c r="GA170" s="64"/>
      <c r="GB170" s="64"/>
      <c r="GC170" s="64"/>
      <c r="GD170" s="64"/>
      <c r="GE170" s="64"/>
      <c r="GF170" s="64"/>
      <c r="GG170" s="64"/>
      <c r="GH170" s="64"/>
      <c r="GI170" s="64"/>
      <c r="GJ170" s="64"/>
      <c r="GK170" s="64"/>
      <c r="GL170" s="64"/>
      <c r="GM170" s="64"/>
      <c r="GN170" s="64"/>
      <c r="GO170" s="64"/>
    </row>
    <row r="171" spans="1:197" s="64" customFormat="1" ht="18" customHeight="1" x14ac:dyDescent="0.2">
      <c r="A171" s="57" t="s">
        <v>7</v>
      </c>
      <c r="B171" s="65" t="s">
        <v>71</v>
      </c>
      <c r="C171" s="65" t="s">
        <v>55</v>
      </c>
      <c r="D171" s="212" t="s">
        <v>114</v>
      </c>
      <c r="E171" s="187">
        <v>2</v>
      </c>
      <c r="F171" s="274" t="s">
        <v>56</v>
      </c>
      <c r="G171" s="244"/>
      <c r="H171" s="127"/>
      <c r="I171" s="127"/>
      <c r="J171" s="127"/>
      <c r="K171" s="78"/>
      <c r="L171" s="78"/>
      <c r="M171" s="127"/>
      <c r="N171" s="127"/>
      <c r="O171" s="127"/>
      <c r="P171" s="76">
        <v>29</v>
      </c>
      <c r="Q171" s="76">
        <v>5</v>
      </c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7"/>
      <c r="AD171" s="77"/>
      <c r="AE171" s="76">
        <v>13</v>
      </c>
      <c r="AF171" s="76" t="s">
        <v>31</v>
      </c>
      <c r="AG171" s="76" t="s">
        <v>31</v>
      </c>
      <c r="AH171" s="76">
        <v>4</v>
      </c>
      <c r="AI171" s="77"/>
      <c r="AJ171" s="77"/>
      <c r="AK171" s="77"/>
      <c r="AL171" s="77"/>
      <c r="AM171" s="77"/>
      <c r="AN171" s="140"/>
      <c r="AO171" s="140"/>
      <c r="AP171" s="79" t="s">
        <v>34</v>
      </c>
      <c r="AQ171" s="79" t="s">
        <v>34</v>
      </c>
      <c r="AR171" s="79" t="s">
        <v>34</v>
      </c>
      <c r="AS171" s="79" t="s">
        <v>34</v>
      </c>
      <c r="AT171" s="79" t="s">
        <v>34</v>
      </c>
      <c r="AU171" s="79" t="s">
        <v>34</v>
      </c>
      <c r="AV171" s="119">
        <v>11</v>
      </c>
      <c r="AW171" s="76" t="s">
        <v>31</v>
      </c>
      <c r="AX171" s="119">
        <v>22</v>
      </c>
      <c r="AY171" s="127"/>
      <c r="AZ171" s="127"/>
      <c r="BA171" s="127"/>
      <c r="BB171" s="127"/>
      <c r="BC171" s="127"/>
      <c r="BD171" s="127"/>
      <c r="BE171" s="127"/>
      <c r="BF171" s="266"/>
      <c r="BG171" s="141"/>
      <c r="BH171" s="145"/>
      <c r="BI171" s="146"/>
    </row>
    <row r="172" spans="1:197" s="2" customFormat="1" x14ac:dyDescent="0.2">
      <c r="A172" s="57" t="s">
        <v>9</v>
      </c>
      <c r="B172" s="65" t="s">
        <v>71</v>
      </c>
      <c r="C172" s="65" t="s">
        <v>55</v>
      </c>
      <c r="D172" s="275" t="s">
        <v>166</v>
      </c>
      <c r="E172" s="184">
        <v>10</v>
      </c>
      <c r="F172" s="274" t="s">
        <v>56</v>
      </c>
      <c r="G172" s="229"/>
      <c r="H172" s="77"/>
      <c r="I172" s="77"/>
      <c r="J172" s="81"/>
      <c r="K172" s="77"/>
      <c r="L172" s="77"/>
      <c r="M172" s="77"/>
      <c r="N172" s="77"/>
      <c r="O172" s="77"/>
      <c r="P172" s="76">
        <v>29</v>
      </c>
      <c r="Q172" s="76">
        <v>5</v>
      </c>
      <c r="R172" s="78"/>
      <c r="S172" s="78"/>
      <c r="T172" s="78"/>
      <c r="U172" s="78"/>
      <c r="V172" s="78"/>
      <c r="W172" s="78"/>
      <c r="X172" s="77"/>
      <c r="Y172" s="77"/>
      <c r="Z172" s="77"/>
      <c r="AA172" s="77"/>
      <c r="AB172" s="77"/>
      <c r="AC172" s="77"/>
      <c r="AD172" s="77"/>
      <c r="AE172" s="76">
        <v>13</v>
      </c>
      <c r="AF172" s="76" t="s">
        <v>31</v>
      </c>
      <c r="AG172" s="76" t="s">
        <v>31</v>
      </c>
      <c r="AH172" s="76">
        <v>4</v>
      </c>
      <c r="AI172" s="77"/>
      <c r="AJ172" s="77"/>
      <c r="AK172" s="77"/>
      <c r="AL172" s="77"/>
      <c r="AM172" s="77"/>
      <c r="AN172" s="77"/>
      <c r="AO172" s="77"/>
      <c r="AP172" s="127"/>
      <c r="AQ172" s="77"/>
      <c r="AR172" s="77"/>
      <c r="AS172" s="77"/>
      <c r="AT172" s="77"/>
      <c r="AU172" s="77"/>
      <c r="AV172" s="119">
        <v>11</v>
      </c>
      <c r="AW172" s="76" t="s">
        <v>31</v>
      </c>
      <c r="AX172" s="119">
        <v>22</v>
      </c>
      <c r="AY172" s="77"/>
      <c r="AZ172" s="77"/>
      <c r="BA172" s="77"/>
      <c r="BB172" s="77"/>
      <c r="BC172" s="77"/>
      <c r="BD172" s="77"/>
      <c r="BE172" s="77"/>
      <c r="BF172" s="152"/>
      <c r="BG172" s="83"/>
      <c r="BH172" s="35"/>
      <c r="BI172" s="144"/>
    </row>
    <row r="173" spans="1:197" s="2" customFormat="1" ht="18" customHeight="1" x14ac:dyDescent="0.2">
      <c r="A173" s="57" t="s">
        <v>9</v>
      </c>
      <c r="B173" s="65" t="s">
        <v>71</v>
      </c>
      <c r="C173" s="65" t="s">
        <v>55</v>
      </c>
      <c r="D173" s="212" t="s">
        <v>102</v>
      </c>
      <c r="E173" s="184">
        <v>2</v>
      </c>
      <c r="F173" s="274" t="s">
        <v>56</v>
      </c>
      <c r="G173" s="241"/>
      <c r="H173" s="81"/>
      <c r="I173" s="77"/>
      <c r="J173" s="77"/>
      <c r="K173" s="77"/>
      <c r="L173" s="77"/>
      <c r="M173" s="77"/>
      <c r="N173" s="77"/>
      <c r="O173" s="77"/>
      <c r="P173" s="76">
        <v>29</v>
      </c>
      <c r="Q173" s="76">
        <v>3</v>
      </c>
      <c r="R173" s="77"/>
      <c r="S173" s="77"/>
      <c r="T173" s="77"/>
      <c r="U173" s="77"/>
      <c r="V173" s="76">
        <v>11</v>
      </c>
      <c r="W173" s="76" t="s">
        <v>31</v>
      </c>
      <c r="X173" s="76">
        <v>22</v>
      </c>
      <c r="Y173" s="77"/>
      <c r="Z173" s="77"/>
      <c r="AA173" s="11"/>
      <c r="AB173" s="77"/>
      <c r="AC173" s="77"/>
      <c r="AD173" s="77"/>
      <c r="AE173" s="77"/>
      <c r="AF173" s="77"/>
      <c r="AG173" s="77"/>
      <c r="AH173" s="77"/>
      <c r="AI173" s="76">
        <v>10</v>
      </c>
      <c r="AJ173" s="76">
        <v>21</v>
      </c>
      <c r="AK173" s="77"/>
      <c r="AL173" s="77"/>
      <c r="AM173" s="77"/>
      <c r="AN173" s="77"/>
      <c r="AO173" s="77"/>
      <c r="AP173" s="127"/>
      <c r="AQ173" s="127"/>
      <c r="AR173" s="77"/>
      <c r="AS173" s="77"/>
      <c r="AT173" s="77"/>
      <c r="AU173" s="77"/>
      <c r="AV173" s="119">
        <v>11</v>
      </c>
      <c r="AW173" s="119">
        <v>20</v>
      </c>
      <c r="AX173" s="77"/>
      <c r="AY173" s="77"/>
      <c r="AZ173" s="77"/>
      <c r="BA173" s="77"/>
      <c r="BB173" s="77"/>
      <c r="BC173" s="77"/>
      <c r="BD173" s="77"/>
      <c r="BE173" s="77"/>
      <c r="BF173" s="152"/>
      <c r="BG173" s="83"/>
      <c r="BH173" s="35"/>
      <c r="BI173" s="144"/>
    </row>
    <row r="174" spans="1:197" s="2" customFormat="1" ht="18" customHeight="1" x14ac:dyDescent="0.2">
      <c r="A174" s="57" t="s">
        <v>37</v>
      </c>
      <c r="B174" s="65" t="s">
        <v>71</v>
      </c>
      <c r="C174" s="65" t="s">
        <v>55</v>
      </c>
      <c r="D174" s="212" t="s">
        <v>138</v>
      </c>
      <c r="E174" s="184">
        <v>1</v>
      </c>
      <c r="F174" s="212" t="s">
        <v>56</v>
      </c>
      <c r="G174" s="245"/>
      <c r="H174" s="81"/>
      <c r="I174" s="81"/>
      <c r="J174" s="81"/>
      <c r="K174" s="77"/>
      <c r="L174" s="77"/>
      <c r="M174" s="77"/>
      <c r="N174" s="77"/>
      <c r="O174" s="77"/>
      <c r="P174" s="77"/>
      <c r="Q174" s="77"/>
      <c r="R174" s="77"/>
      <c r="S174" s="78"/>
      <c r="T174" s="78"/>
      <c r="U174" s="78"/>
      <c r="V174" s="76">
        <v>11</v>
      </c>
      <c r="W174" s="76">
        <v>18</v>
      </c>
      <c r="X174" s="77"/>
      <c r="Y174" s="77"/>
      <c r="Z174" s="77"/>
      <c r="AA174" s="152"/>
      <c r="AB174" s="77"/>
      <c r="AC174" s="77"/>
      <c r="AD174" s="77"/>
      <c r="AE174" s="76">
        <v>13</v>
      </c>
      <c r="AF174" s="76" t="s">
        <v>31</v>
      </c>
      <c r="AG174" s="76" t="s">
        <v>31</v>
      </c>
      <c r="AH174" s="76">
        <v>4</v>
      </c>
      <c r="AI174" s="77"/>
      <c r="AJ174" s="77"/>
      <c r="AK174" s="77"/>
      <c r="AL174" s="77"/>
      <c r="AM174" s="77"/>
      <c r="AN174" s="77"/>
      <c r="AO174" s="77"/>
      <c r="AP174" s="77"/>
      <c r="AQ174" s="77"/>
      <c r="AR174" s="77"/>
      <c r="AS174" s="77"/>
      <c r="AT174" s="77"/>
      <c r="AU174" s="77"/>
      <c r="AV174" s="119">
        <v>11</v>
      </c>
      <c r="AW174" s="76" t="s">
        <v>31</v>
      </c>
      <c r="AX174" s="119">
        <v>22</v>
      </c>
      <c r="AY174" s="77"/>
      <c r="AZ174" s="77"/>
      <c r="BA174" s="77"/>
      <c r="BB174" s="77"/>
      <c r="BC174" s="77"/>
      <c r="BD174" s="77"/>
      <c r="BE174" s="77"/>
      <c r="BF174" s="152"/>
      <c r="BG174" s="83"/>
      <c r="BI174" s="148"/>
      <c r="BJ174" s="148"/>
      <c r="BK174" s="148"/>
      <c r="BL174" s="148"/>
      <c r="BM174" s="148"/>
      <c r="BN174" s="148"/>
      <c r="BO174" s="148"/>
      <c r="BP174" s="148"/>
    </row>
    <row r="175" spans="1:197" s="64" customFormat="1" ht="18" customHeight="1" x14ac:dyDescent="0.2">
      <c r="A175" s="57" t="s">
        <v>28</v>
      </c>
      <c r="B175" s="25" t="s">
        <v>71</v>
      </c>
      <c r="C175" s="65" t="s">
        <v>55</v>
      </c>
      <c r="D175" s="212" t="s">
        <v>132</v>
      </c>
      <c r="E175" s="278"/>
      <c r="F175" s="274" t="s">
        <v>57</v>
      </c>
      <c r="G175" s="229"/>
      <c r="H175" s="170" t="s">
        <v>34</v>
      </c>
      <c r="I175" s="170" t="s">
        <v>34</v>
      </c>
      <c r="J175" s="170" t="s">
        <v>34</v>
      </c>
      <c r="K175" s="170" t="s">
        <v>34</v>
      </c>
      <c r="L175" s="170" t="s">
        <v>34</v>
      </c>
      <c r="M175" s="170" t="s">
        <v>34</v>
      </c>
      <c r="N175" s="170" t="s">
        <v>34</v>
      </c>
      <c r="O175" s="170" t="s">
        <v>34</v>
      </c>
      <c r="P175" s="170" t="s">
        <v>34</v>
      </c>
      <c r="Q175" s="170" t="s">
        <v>34</v>
      </c>
      <c r="R175" s="77" t="s">
        <v>53</v>
      </c>
      <c r="S175" s="77" t="s">
        <v>53</v>
      </c>
      <c r="T175" s="77" t="s">
        <v>53</v>
      </c>
      <c r="U175" s="77" t="s">
        <v>53</v>
      </c>
      <c r="V175" s="77" t="s">
        <v>53</v>
      </c>
      <c r="W175" s="77" t="s">
        <v>53</v>
      </c>
      <c r="X175" s="77" t="s">
        <v>53</v>
      </c>
      <c r="Y175" s="77" t="s">
        <v>53</v>
      </c>
      <c r="Z175" s="77" t="s">
        <v>53</v>
      </c>
      <c r="AA175" s="77"/>
      <c r="AB175" s="77"/>
      <c r="AC175" s="89" t="s">
        <v>50</v>
      </c>
      <c r="AD175" s="78"/>
      <c r="AE175" s="77"/>
      <c r="AF175" s="77"/>
      <c r="AG175" s="77"/>
      <c r="AH175" s="78"/>
      <c r="AI175" s="78"/>
      <c r="AJ175" s="78"/>
      <c r="AK175" s="77"/>
      <c r="AL175" s="77"/>
      <c r="AM175" s="77"/>
      <c r="AN175" s="77"/>
      <c r="AO175" s="77"/>
      <c r="AP175" s="77"/>
      <c r="AQ175" s="77"/>
      <c r="AR175" s="77"/>
      <c r="AS175" s="77"/>
      <c r="AT175" s="78"/>
      <c r="AU175" s="77"/>
      <c r="AV175" s="77"/>
      <c r="AW175" s="77"/>
      <c r="AX175" s="77"/>
      <c r="AY175" s="77"/>
      <c r="AZ175" s="77"/>
      <c r="BA175" s="77"/>
      <c r="BB175" s="77"/>
      <c r="BC175" s="77"/>
      <c r="BD175" s="77"/>
      <c r="BE175" s="77"/>
      <c r="BF175" s="152"/>
      <c r="BG175" s="83"/>
      <c r="BH175" s="18"/>
      <c r="BI175" s="148"/>
      <c r="BJ175" s="148"/>
      <c r="BK175" s="148"/>
      <c r="BL175" s="148"/>
      <c r="BM175" s="148"/>
      <c r="BN175" s="148"/>
      <c r="BO175" s="148"/>
      <c r="BP175" s="199"/>
      <c r="BQ175" s="199"/>
      <c r="BR175" s="199"/>
      <c r="BS175" s="199"/>
      <c r="BT175" s="199"/>
      <c r="BU175" s="199"/>
      <c r="BV175" s="199"/>
      <c r="BW175" s="199"/>
      <c r="BX175" s="199"/>
      <c r="BY175" s="199"/>
      <c r="BZ175" s="199"/>
      <c r="CA175" s="199"/>
      <c r="CB175" s="199"/>
      <c r="CC175" s="199"/>
      <c r="CD175" s="199"/>
      <c r="CE175" s="199"/>
      <c r="CF175" s="199"/>
      <c r="CG175" s="199"/>
      <c r="CH175" s="199"/>
      <c r="CI175" s="199"/>
      <c r="CJ175" s="199"/>
      <c r="CK175" s="199"/>
      <c r="CL175" s="199"/>
      <c r="CM175" s="199"/>
      <c r="CN175" s="199"/>
      <c r="CO175" s="199"/>
      <c r="CP175" s="199"/>
      <c r="CQ175" s="199"/>
      <c r="CR175" s="199"/>
      <c r="CS175" s="199"/>
      <c r="CT175" s="199"/>
      <c r="CU175" s="199"/>
      <c r="CV175" s="199"/>
      <c r="CW175" s="199"/>
      <c r="CX175" s="199"/>
      <c r="CY175" s="199"/>
      <c r="CZ175" s="199"/>
      <c r="DA175" s="199"/>
      <c r="DB175" s="199"/>
      <c r="DC175" s="199"/>
      <c r="DD175" s="199"/>
      <c r="DE175" s="199"/>
      <c r="DF175" s="199"/>
      <c r="DG175" s="199"/>
      <c r="DH175" s="199"/>
      <c r="DI175" s="199"/>
      <c r="DJ175" s="199"/>
      <c r="DK175" s="199"/>
      <c r="DL175" s="199"/>
      <c r="DM175" s="199"/>
      <c r="DN175" s="199"/>
      <c r="DO175" s="199"/>
      <c r="DP175" s="199"/>
      <c r="DQ175" s="199"/>
      <c r="DR175" s="199"/>
      <c r="DS175" s="199"/>
      <c r="DT175" s="199"/>
      <c r="DU175" s="199"/>
      <c r="DV175" s="199"/>
      <c r="DW175" s="199"/>
      <c r="DX175" s="199"/>
      <c r="DY175" s="199"/>
      <c r="DZ175" s="199"/>
      <c r="EA175" s="199"/>
      <c r="EB175" s="199"/>
      <c r="EC175" s="199"/>
      <c r="ED175" s="199"/>
      <c r="EE175" s="199"/>
      <c r="EF175" s="199"/>
      <c r="EG175" s="199"/>
      <c r="EH175" s="199"/>
      <c r="EI175" s="199"/>
      <c r="EJ175" s="199"/>
      <c r="EK175" s="199"/>
      <c r="EL175" s="199"/>
      <c r="EM175" s="199"/>
      <c r="EN175" s="199"/>
      <c r="EO175" s="199"/>
      <c r="EP175" s="199"/>
      <c r="EQ175" s="199"/>
      <c r="ER175" s="199"/>
      <c r="ES175" s="199"/>
      <c r="ET175" s="199"/>
      <c r="EU175" s="199"/>
      <c r="EV175" s="199"/>
      <c r="EW175" s="199"/>
      <c r="EX175" s="199"/>
      <c r="EY175" s="199"/>
      <c r="EZ175" s="199"/>
      <c r="FA175" s="199"/>
      <c r="FB175" s="199"/>
      <c r="FC175" s="199"/>
      <c r="FD175" s="199"/>
      <c r="FE175" s="199"/>
      <c r="FF175" s="199"/>
      <c r="FG175" s="199"/>
      <c r="FH175" s="199"/>
      <c r="FI175" s="199"/>
      <c r="FJ175" s="199"/>
      <c r="FK175" s="199"/>
      <c r="FL175" s="199"/>
      <c r="FM175" s="199"/>
      <c r="FN175" s="199"/>
      <c r="FO175" s="199"/>
      <c r="FP175" s="199"/>
      <c r="FQ175" s="199"/>
      <c r="FR175" s="199"/>
      <c r="FS175" s="199"/>
      <c r="FT175" s="199"/>
      <c r="FU175" s="199"/>
      <c r="FV175" s="199"/>
      <c r="FW175" s="199"/>
      <c r="FX175" s="199"/>
      <c r="FY175" s="199"/>
      <c r="FZ175" s="199"/>
      <c r="GA175" s="199"/>
      <c r="GB175" s="199"/>
      <c r="GC175" s="199"/>
      <c r="GD175" s="199"/>
      <c r="GE175" s="199"/>
      <c r="GF175" s="199"/>
      <c r="GG175" s="199"/>
      <c r="GH175" s="199"/>
      <c r="GI175" s="199"/>
      <c r="GJ175" s="199"/>
      <c r="GK175" s="199"/>
      <c r="GL175" s="199"/>
      <c r="GM175" s="199"/>
      <c r="GN175" s="199"/>
      <c r="GO175" s="199"/>
    </row>
    <row r="176" spans="1:197" s="2" customFormat="1" ht="18" customHeight="1" x14ac:dyDescent="0.2">
      <c r="A176" s="57" t="s">
        <v>5</v>
      </c>
      <c r="B176" s="65" t="s">
        <v>71</v>
      </c>
      <c r="C176" s="65" t="s">
        <v>55</v>
      </c>
      <c r="D176" s="208" t="s">
        <v>122</v>
      </c>
      <c r="E176" s="6"/>
      <c r="F176" s="274" t="s">
        <v>57</v>
      </c>
      <c r="G176" s="229"/>
      <c r="H176" s="170" t="s">
        <v>34</v>
      </c>
      <c r="I176" s="170" t="s">
        <v>34</v>
      </c>
      <c r="J176" s="170" t="s">
        <v>34</v>
      </c>
      <c r="K176" s="170" t="s">
        <v>34</v>
      </c>
      <c r="L176" s="170" t="s">
        <v>34</v>
      </c>
      <c r="M176" s="170" t="s">
        <v>34</v>
      </c>
      <c r="N176" s="170" t="s">
        <v>34</v>
      </c>
      <c r="O176" s="170" t="s">
        <v>34</v>
      </c>
      <c r="P176" s="170" t="s">
        <v>34</v>
      </c>
      <c r="Q176" s="170" t="s">
        <v>34</v>
      </c>
      <c r="R176" s="170" t="s">
        <v>34</v>
      </c>
      <c r="S176" s="170" t="s">
        <v>34</v>
      </c>
      <c r="T176" s="170" t="s">
        <v>34</v>
      </c>
      <c r="U176" s="170" t="s">
        <v>34</v>
      </c>
      <c r="V176" s="77" t="s">
        <v>53</v>
      </c>
      <c r="W176" s="77" t="s">
        <v>53</v>
      </c>
      <c r="X176" s="77" t="s">
        <v>53</v>
      </c>
      <c r="Y176" s="77" t="s">
        <v>53</v>
      </c>
      <c r="Z176" s="77" t="s">
        <v>53</v>
      </c>
      <c r="AA176" s="77"/>
      <c r="AB176" s="77"/>
      <c r="AC176" s="89" t="s">
        <v>50</v>
      </c>
      <c r="AD176" s="77"/>
      <c r="AE176" s="77"/>
      <c r="AF176" s="77"/>
      <c r="AG176" s="77"/>
      <c r="AH176" s="77"/>
      <c r="AI176" s="77"/>
      <c r="AJ176" s="77"/>
      <c r="AK176" s="77"/>
      <c r="AL176" s="77"/>
      <c r="AM176" s="77"/>
      <c r="AN176" s="77"/>
      <c r="AO176" s="77"/>
      <c r="AP176" s="77"/>
      <c r="AQ176" s="77"/>
      <c r="AR176" s="77"/>
      <c r="AS176" s="77"/>
      <c r="AT176" s="77"/>
      <c r="AU176" s="77"/>
      <c r="AV176" s="77"/>
      <c r="AW176" s="77"/>
      <c r="AX176" s="77"/>
      <c r="AY176" s="77"/>
      <c r="AZ176" s="77"/>
      <c r="BA176" s="77"/>
      <c r="BB176" s="77"/>
      <c r="BC176" s="77"/>
      <c r="BD176" s="77"/>
      <c r="BE176" s="77"/>
      <c r="BF176" s="152"/>
      <c r="BG176" s="83"/>
      <c r="BH176" s="35"/>
      <c r="BI176" s="144"/>
    </row>
    <row r="177" spans="1:197" s="2" customFormat="1" ht="18" customHeight="1" x14ac:dyDescent="0.2">
      <c r="A177" s="57" t="s">
        <v>5</v>
      </c>
      <c r="B177" s="65" t="s">
        <v>71</v>
      </c>
      <c r="C177" s="65" t="s">
        <v>55</v>
      </c>
      <c r="D177" s="212" t="s">
        <v>40</v>
      </c>
      <c r="E177" s="30"/>
      <c r="F177" s="212" t="s">
        <v>57</v>
      </c>
      <c r="G177" s="229"/>
      <c r="H177" s="188" t="s">
        <v>34</v>
      </c>
      <c r="I177" s="79" t="s">
        <v>34</v>
      </c>
      <c r="J177" s="170" t="s">
        <v>34</v>
      </c>
      <c r="K177" s="170" t="s">
        <v>34</v>
      </c>
      <c r="L177" s="170" t="s">
        <v>34</v>
      </c>
      <c r="M177" s="170" t="s">
        <v>34</v>
      </c>
      <c r="N177" s="77" t="s">
        <v>53</v>
      </c>
      <c r="O177" s="77" t="s">
        <v>53</v>
      </c>
      <c r="P177" s="77" t="s">
        <v>53</v>
      </c>
      <c r="Q177" s="77" t="s">
        <v>53</v>
      </c>
      <c r="R177" s="77" t="s">
        <v>53</v>
      </c>
      <c r="S177" s="77" t="s">
        <v>53</v>
      </c>
      <c r="T177" s="77" t="s">
        <v>53</v>
      </c>
      <c r="U177" s="77" t="s">
        <v>53</v>
      </c>
      <c r="V177" s="77" t="s">
        <v>53</v>
      </c>
      <c r="W177" s="77" t="s">
        <v>53</v>
      </c>
      <c r="X177" s="77" t="s">
        <v>53</v>
      </c>
      <c r="Y177" s="77"/>
      <c r="Z177" s="77"/>
      <c r="AA177" s="206" t="s">
        <v>78</v>
      </c>
      <c r="AB177" s="89" t="s">
        <v>48</v>
      </c>
      <c r="AC177" s="89" t="s">
        <v>50</v>
      </c>
      <c r="AD177" s="77"/>
      <c r="AE177" s="77"/>
      <c r="AF177" s="77"/>
      <c r="AG177" s="77"/>
      <c r="AH177" s="77"/>
      <c r="AI177" s="77"/>
      <c r="AJ177" s="77"/>
      <c r="AK177" s="77"/>
      <c r="AL177" s="77"/>
      <c r="AM177" s="81"/>
      <c r="AN177" s="81"/>
      <c r="AO177" s="81"/>
      <c r="AP177" s="81"/>
      <c r="AQ177" s="77"/>
      <c r="AR177" s="77"/>
      <c r="AS177" s="77"/>
      <c r="AT177" s="81"/>
      <c r="AU177" s="77"/>
      <c r="AV177" s="77"/>
      <c r="AW177" s="77"/>
      <c r="AX177" s="77"/>
      <c r="AY177" s="77"/>
      <c r="AZ177" s="77"/>
      <c r="BA177" s="77"/>
      <c r="BB177" s="77"/>
      <c r="BC177" s="77"/>
      <c r="BD177" s="77"/>
      <c r="BE177" s="77"/>
      <c r="BF177" s="152"/>
      <c r="BG177" s="83"/>
      <c r="BH177" s="35"/>
      <c r="BI177" s="144"/>
    </row>
    <row r="178" spans="1:197" s="2" customFormat="1" ht="18" customHeight="1" x14ac:dyDescent="0.2">
      <c r="A178" s="57" t="s">
        <v>5</v>
      </c>
      <c r="B178" s="65" t="s">
        <v>71</v>
      </c>
      <c r="C178" s="65" t="s">
        <v>55</v>
      </c>
      <c r="D178" s="212" t="s">
        <v>126</v>
      </c>
      <c r="E178" s="6"/>
      <c r="F178" s="212" t="s">
        <v>57</v>
      </c>
      <c r="G178" s="229"/>
      <c r="H178" s="188" t="s">
        <v>34</v>
      </c>
      <c r="I178" s="79" t="s">
        <v>34</v>
      </c>
      <c r="J178" s="170" t="s">
        <v>34</v>
      </c>
      <c r="K178" s="170" t="s">
        <v>34</v>
      </c>
      <c r="L178" s="170" t="s">
        <v>34</v>
      </c>
      <c r="M178" s="170" t="s">
        <v>34</v>
      </c>
      <c r="N178" s="77" t="s">
        <v>53</v>
      </c>
      <c r="O178" s="77" t="s">
        <v>53</v>
      </c>
      <c r="P178" s="77" t="s">
        <v>53</v>
      </c>
      <c r="Q178" s="77" t="s">
        <v>53</v>
      </c>
      <c r="R178" s="77" t="s">
        <v>53</v>
      </c>
      <c r="S178" s="77" t="s">
        <v>53</v>
      </c>
      <c r="T178" s="77" t="s">
        <v>53</v>
      </c>
      <c r="U178" s="77" t="s">
        <v>53</v>
      </c>
      <c r="V178" s="77" t="s">
        <v>53</v>
      </c>
      <c r="W178" s="77" t="s">
        <v>53</v>
      </c>
      <c r="X178" s="77" t="s">
        <v>53</v>
      </c>
      <c r="Y178" s="77" t="s">
        <v>53</v>
      </c>
      <c r="Z178" s="89" t="s">
        <v>48</v>
      </c>
      <c r="AA178" s="89" t="s">
        <v>50</v>
      </c>
      <c r="AB178" s="77"/>
      <c r="AC178" s="77"/>
      <c r="AD178" s="77"/>
      <c r="AE178" s="77"/>
      <c r="AF178" s="77"/>
      <c r="AG178" s="77"/>
      <c r="AH178" s="77"/>
      <c r="AI178" s="77"/>
      <c r="AJ178" s="77"/>
      <c r="AK178" s="77"/>
      <c r="AL178" s="77"/>
      <c r="AM178" s="77"/>
      <c r="AN178" s="77"/>
      <c r="AO178" s="77"/>
      <c r="AP178" s="77"/>
      <c r="AQ178" s="77"/>
      <c r="AR178" s="77"/>
      <c r="AS178" s="77"/>
      <c r="AT178" s="77"/>
      <c r="AU178" s="77"/>
      <c r="AV178" s="77"/>
      <c r="AW178" s="77"/>
      <c r="AX178" s="77"/>
      <c r="AY178" s="77"/>
      <c r="AZ178" s="77"/>
      <c r="BA178" s="77"/>
      <c r="BB178" s="77"/>
      <c r="BC178" s="77"/>
      <c r="BD178" s="77"/>
      <c r="BE178" s="77"/>
      <c r="BF178" s="152"/>
      <c r="BG178" s="83"/>
      <c r="BH178" s="4"/>
      <c r="BI178" s="144"/>
    </row>
    <row r="179" spans="1:197" s="2" customFormat="1" ht="18" customHeight="1" x14ac:dyDescent="0.2">
      <c r="A179" s="57" t="s">
        <v>5</v>
      </c>
      <c r="B179" s="65" t="s">
        <v>71</v>
      </c>
      <c r="C179" s="65" t="s">
        <v>55</v>
      </c>
      <c r="D179" s="212" t="s">
        <v>129</v>
      </c>
      <c r="E179" s="6"/>
      <c r="F179" s="212" t="s">
        <v>57</v>
      </c>
      <c r="G179" s="229"/>
      <c r="H179" s="188" t="s">
        <v>34</v>
      </c>
      <c r="I179" s="79" t="s">
        <v>34</v>
      </c>
      <c r="J179" s="170" t="s">
        <v>34</v>
      </c>
      <c r="K179" s="170" t="s">
        <v>34</v>
      </c>
      <c r="L179" s="170" t="s">
        <v>34</v>
      </c>
      <c r="M179" s="170" t="s">
        <v>34</v>
      </c>
      <c r="N179" s="77"/>
      <c r="O179" s="77"/>
      <c r="P179" s="77"/>
      <c r="Q179" s="77"/>
      <c r="R179" s="77"/>
      <c r="S179" s="77"/>
      <c r="T179" s="77"/>
      <c r="U179" s="77"/>
      <c r="V179" s="77" t="s">
        <v>53</v>
      </c>
      <c r="W179" s="77" t="s">
        <v>53</v>
      </c>
      <c r="X179" s="77" t="s">
        <v>53</v>
      </c>
      <c r="Y179" s="77" t="s">
        <v>53</v>
      </c>
      <c r="Z179" s="77" t="s">
        <v>53</v>
      </c>
      <c r="AA179" s="77" t="s">
        <v>53</v>
      </c>
      <c r="AB179" s="77" t="s">
        <v>53</v>
      </c>
      <c r="AC179" s="77" t="s">
        <v>53</v>
      </c>
      <c r="AD179" s="77" t="s">
        <v>53</v>
      </c>
      <c r="AE179" s="77" t="s">
        <v>53</v>
      </c>
      <c r="AF179" s="77" t="s">
        <v>53</v>
      </c>
      <c r="AG179" s="77" t="s">
        <v>53</v>
      </c>
      <c r="AH179" s="89" t="s">
        <v>48</v>
      </c>
      <c r="AI179" s="89" t="s">
        <v>50</v>
      </c>
      <c r="AJ179" s="77"/>
      <c r="AK179" s="77"/>
      <c r="AL179" s="77"/>
      <c r="AM179" s="77"/>
      <c r="AN179" s="77"/>
      <c r="AO179" s="77"/>
      <c r="AP179" s="77"/>
      <c r="AQ179" s="77"/>
      <c r="AR179" s="77"/>
      <c r="AS179" s="77"/>
      <c r="AT179" s="77"/>
      <c r="AU179" s="77"/>
      <c r="AV179" s="77"/>
      <c r="AW179" s="77"/>
      <c r="AX179" s="77"/>
      <c r="AY179" s="77"/>
      <c r="AZ179" s="77"/>
      <c r="BA179" s="77"/>
      <c r="BB179" s="77"/>
      <c r="BC179" s="77"/>
      <c r="BD179" s="77"/>
      <c r="BE179" s="77"/>
      <c r="BF179" s="152"/>
      <c r="BG179" s="83"/>
      <c r="BH179" s="4"/>
      <c r="BI179" s="144"/>
    </row>
    <row r="180" spans="1:197" s="2" customFormat="1" ht="17.25" customHeight="1" x14ac:dyDescent="0.2">
      <c r="A180" s="57" t="s">
        <v>5</v>
      </c>
      <c r="B180" s="65" t="s">
        <v>71</v>
      </c>
      <c r="C180" s="65" t="s">
        <v>55</v>
      </c>
      <c r="D180" s="212" t="s">
        <v>41</v>
      </c>
      <c r="E180" s="30"/>
      <c r="F180" s="274" t="s">
        <v>57</v>
      </c>
      <c r="G180" s="246"/>
      <c r="H180" s="108"/>
      <c r="I180" s="81"/>
      <c r="J180" s="119">
        <v>19</v>
      </c>
      <c r="K180" s="119">
        <v>23</v>
      </c>
      <c r="L180" s="77"/>
      <c r="M180" s="77"/>
      <c r="N180" s="79" t="s">
        <v>34</v>
      </c>
      <c r="O180" s="79" t="s">
        <v>34</v>
      </c>
      <c r="P180" s="79" t="s">
        <v>34</v>
      </c>
      <c r="Q180" s="79" t="s">
        <v>34</v>
      </c>
      <c r="R180" s="79" t="s">
        <v>34</v>
      </c>
      <c r="S180" s="79" t="s">
        <v>34</v>
      </c>
      <c r="T180" s="79" t="s">
        <v>34</v>
      </c>
      <c r="U180" s="79" t="s">
        <v>34</v>
      </c>
      <c r="V180" s="77" t="s">
        <v>53</v>
      </c>
      <c r="W180" s="77" t="s">
        <v>53</v>
      </c>
      <c r="X180" s="77" t="s">
        <v>53</v>
      </c>
      <c r="Y180" s="77" t="s">
        <v>53</v>
      </c>
      <c r="Z180" s="77" t="s">
        <v>53</v>
      </c>
      <c r="AA180" s="77"/>
      <c r="AB180" s="77"/>
      <c r="AC180" s="89" t="s">
        <v>50</v>
      </c>
      <c r="AD180" s="169"/>
      <c r="AE180" s="78"/>
      <c r="AF180" s="78"/>
      <c r="AG180" s="78"/>
      <c r="AH180" s="78"/>
      <c r="AI180" s="77"/>
      <c r="AJ180" s="77"/>
      <c r="AK180" s="77"/>
      <c r="AL180" s="77"/>
      <c r="AM180" s="77"/>
      <c r="AN180" s="78"/>
      <c r="AO180" s="124"/>
      <c r="AP180" s="124"/>
      <c r="AQ180" s="124"/>
      <c r="AR180" s="124"/>
      <c r="AS180" s="78"/>
      <c r="AT180" s="78"/>
      <c r="AU180" s="78"/>
      <c r="AV180" s="78"/>
      <c r="AW180" s="78"/>
      <c r="AX180" s="78"/>
      <c r="AY180" s="78"/>
      <c r="AZ180" s="78"/>
      <c r="BA180" s="78"/>
      <c r="BB180" s="78"/>
      <c r="BC180" s="78"/>
      <c r="BD180" s="78"/>
      <c r="BE180" s="78"/>
      <c r="BF180" s="258"/>
      <c r="BG180" s="129"/>
      <c r="BH180" s="35"/>
      <c r="BI180" s="144"/>
    </row>
    <row r="181" spans="1:197" s="2" customFormat="1" ht="18" customHeight="1" x14ac:dyDescent="0.2">
      <c r="A181" s="57" t="s">
        <v>5</v>
      </c>
      <c r="B181" s="65" t="s">
        <v>71</v>
      </c>
      <c r="C181" s="65" t="s">
        <v>55</v>
      </c>
      <c r="D181" s="208" t="s">
        <v>127</v>
      </c>
      <c r="E181" s="6"/>
      <c r="F181" s="212" t="s">
        <v>57</v>
      </c>
      <c r="G181" s="229"/>
      <c r="H181" s="108"/>
      <c r="I181" s="81"/>
      <c r="J181" s="119">
        <v>19</v>
      </c>
      <c r="K181" s="119">
        <v>23</v>
      </c>
      <c r="L181" s="77"/>
      <c r="M181" s="77"/>
      <c r="N181" s="79" t="s">
        <v>34</v>
      </c>
      <c r="O181" s="79" t="s">
        <v>34</v>
      </c>
      <c r="P181" s="79" t="s">
        <v>34</v>
      </c>
      <c r="Q181" s="79" t="s">
        <v>34</v>
      </c>
      <c r="R181" s="79" t="s">
        <v>34</v>
      </c>
      <c r="S181" s="79" t="s">
        <v>34</v>
      </c>
      <c r="T181" s="79" t="s">
        <v>34</v>
      </c>
      <c r="U181" s="79" t="s">
        <v>34</v>
      </c>
      <c r="V181" s="77" t="s">
        <v>53</v>
      </c>
      <c r="W181" s="77" t="s">
        <v>53</v>
      </c>
      <c r="X181" s="77" t="s">
        <v>53</v>
      </c>
      <c r="Y181" s="77" t="s">
        <v>53</v>
      </c>
      <c r="Z181" s="77" t="s">
        <v>53</v>
      </c>
      <c r="AA181" s="89" t="s">
        <v>50</v>
      </c>
      <c r="AB181" s="77"/>
      <c r="AC181" s="77"/>
      <c r="AD181" s="77"/>
      <c r="AE181" s="77"/>
      <c r="AF181" s="77"/>
      <c r="AG181" s="77"/>
      <c r="AH181" s="77"/>
      <c r="AI181" s="77"/>
      <c r="AJ181" s="77"/>
      <c r="AK181" s="77"/>
      <c r="AL181" s="77"/>
      <c r="AM181" s="77"/>
      <c r="AN181" s="77"/>
      <c r="AO181" s="77"/>
      <c r="AP181" s="77"/>
      <c r="AQ181" s="77"/>
      <c r="AR181" s="77"/>
      <c r="AS181" s="77"/>
      <c r="AT181" s="77"/>
      <c r="AU181" s="77"/>
      <c r="AV181" s="77"/>
      <c r="AW181" s="77"/>
      <c r="AX181" s="77"/>
      <c r="AY181" s="77"/>
      <c r="AZ181" s="77"/>
      <c r="BA181" s="77"/>
      <c r="BB181" s="77"/>
      <c r="BC181" s="77"/>
      <c r="BD181" s="77"/>
      <c r="BE181" s="77"/>
      <c r="BF181" s="152"/>
      <c r="BG181" s="83"/>
      <c r="BH181" s="35"/>
      <c r="BI181" s="144"/>
    </row>
    <row r="182" spans="1:197" s="64" customFormat="1" x14ac:dyDescent="0.2">
      <c r="A182" s="57" t="s">
        <v>11</v>
      </c>
      <c r="B182" s="65" t="s">
        <v>71</v>
      </c>
      <c r="C182" s="65" t="s">
        <v>55</v>
      </c>
      <c r="D182" s="212" t="s">
        <v>54</v>
      </c>
      <c r="E182" s="8"/>
      <c r="F182" s="274" t="s">
        <v>57</v>
      </c>
      <c r="G182" s="229"/>
      <c r="H182" s="87" t="s">
        <v>72</v>
      </c>
      <c r="I182" s="77" t="s">
        <v>72</v>
      </c>
      <c r="J182" s="77" t="s">
        <v>72</v>
      </c>
      <c r="K182" s="77" t="s">
        <v>72</v>
      </c>
      <c r="L182" s="77" t="s">
        <v>72</v>
      </c>
      <c r="M182" s="77" t="s">
        <v>72</v>
      </c>
      <c r="N182" s="76" t="s">
        <v>31</v>
      </c>
      <c r="O182" s="114" t="s">
        <v>34</v>
      </c>
      <c r="P182" s="114" t="s">
        <v>34</v>
      </c>
      <c r="Q182" s="114" t="s">
        <v>34</v>
      </c>
      <c r="R182" s="114" t="s">
        <v>34</v>
      </c>
      <c r="S182" s="114" t="s">
        <v>34</v>
      </c>
      <c r="T182" s="114" t="s">
        <v>34</v>
      </c>
      <c r="U182" s="114" t="s">
        <v>34</v>
      </c>
      <c r="V182" s="114" t="s">
        <v>34</v>
      </c>
      <c r="W182" s="114" t="s">
        <v>34</v>
      </c>
      <c r="X182" s="114" t="s">
        <v>34</v>
      </c>
      <c r="Y182" s="93" t="s">
        <v>53</v>
      </c>
      <c r="Z182" s="93" t="s">
        <v>53</v>
      </c>
      <c r="AA182" s="93"/>
      <c r="AB182" s="93"/>
      <c r="AC182" s="89" t="s">
        <v>50</v>
      </c>
      <c r="AD182" s="140"/>
      <c r="AE182" s="140"/>
      <c r="AF182" s="140"/>
      <c r="AG182" s="140"/>
      <c r="AH182" s="140"/>
      <c r="AI182" s="140"/>
      <c r="AJ182" s="140"/>
      <c r="AK182" s="140"/>
      <c r="AL182" s="140"/>
      <c r="AM182" s="140"/>
      <c r="AN182" s="140"/>
      <c r="AO182" s="140"/>
      <c r="AP182" s="140"/>
      <c r="AQ182" s="140"/>
      <c r="AR182" s="140"/>
      <c r="AS182" s="140"/>
      <c r="AT182" s="140"/>
      <c r="AU182" s="127"/>
      <c r="AV182" s="127"/>
      <c r="AW182" s="127"/>
      <c r="AX182" s="127"/>
      <c r="AY182" s="127"/>
      <c r="AZ182" s="127"/>
      <c r="BA182" s="127"/>
      <c r="BB182" s="127"/>
      <c r="BC182" s="127"/>
      <c r="BD182" s="127"/>
      <c r="BE182" s="127"/>
      <c r="BF182" s="266"/>
      <c r="BG182" s="141"/>
      <c r="BH182" s="145"/>
      <c r="BI182" s="146"/>
    </row>
    <row r="183" spans="1:197" s="273" customFormat="1" ht="18" customHeight="1" x14ac:dyDescent="0.2">
      <c r="A183" s="57" t="s">
        <v>5</v>
      </c>
      <c r="B183" s="65" t="s">
        <v>71</v>
      </c>
      <c r="C183" s="65" t="s">
        <v>55</v>
      </c>
      <c r="D183" s="275" t="s">
        <v>110</v>
      </c>
      <c r="E183" s="30"/>
      <c r="F183" s="212" t="s">
        <v>57</v>
      </c>
      <c r="G183" s="229"/>
      <c r="H183" s="189" t="s">
        <v>34</v>
      </c>
      <c r="I183" s="189" t="s">
        <v>34</v>
      </c>
      <c r="J183" s="189" t="s">
        <v>34</v>
      </c>
      <c r="K183" s="189" t="s">
        <v>34</v>
      </c>
      <c r="L183" s="189" t="s">
        <v>34</v>
      </c>
      <c r="M183" s="189" t="s">
        <v>34</v>
      </c>
      <c r="N183" s="189" t="s">
        <v>34</v>
      </c>
      <c r="O183" s="189" t="s">
        <v>34</v>
      </c>
      <c r="P183" s="189" t="s">
        <v>34</v>
      </c>
      <c r="Q183" s="189" t="s">
        <v>34</v>
      </c>
      <c r="R183" s="189" t="s">
        <v>34</v>
      </c>
      <c r="S183" s="189" t="s">
        <v>34</v>
      </c>
      <c r="T183" s="77" t="s">
        <v>53</v>
      </c>
      <c r="U183" s="77" t="s">
        <v>53</v>
      </c>
      <c r="V183" s="77" t="s">
        <v>53</v>
      </c>
      <c r="W183" s="77" t="s">
        <v>53</v>
      </c>
      <c r="X183" s="77" t="s">
        <v>53</v>
      </c>
      <c r="Y183" s="77" t="s">
        <v>53</v>
      </c>
      <c r="Z183" s="77" t="s">
        <v>53</v>
      </c>
      <c r="AA183" s="78"/>
      <c r="AB183" s="78"/>
      <c r="AC183" s="89" t="s">
        <v>50</v>
      </c>
      <c r="AD183" s="78"/>
      <c r="AE183" s="78"/>
      <c r="AF183" s="78"/>
      <c r="AG183" s="78"/>
      <c r="AH183" s="78"/>
      <c r="AI183" s="78"/>
      <c r="AJ183" s="78"/>
      <c r="AK183" s="78"/>
      <c r="AL183" s="78"/>
      <c r="AM183" s="78"/>
      <c r="AN183" s="78"/>
      <c r="AO183" s="78"/>
      <c r="AP183" s="127"/>
      <c r="AQ183" s="78"/>
      <c r="AR183" s="78"/>
      <c r="AS183" s="78"/>
      <c r="AT183" s="78"/>
      <c r="AU183" s="78"/>
      <c r="AV183" s="78"/>
      <c r="AW183" s="78"/>
      <c r="AX183" s="78"/>
      <c r="AY183" s="78"/>
      <c r="AZ183" s="78"/>
      <c r="BA183" s="78"/>
      <c r="BB183" s="78"/>
      <c r="BC183" s="78"/>
      <c r="BD183" s="78"/>
      <c r="BE183" s="78"/>
      <c r="BF183" s="258"/>
      <c r="BG183" s="129"/>
      <c r="BH183" s="35"/>
      <c r="BI183" s="144"/>
    </row>
    <row r="184" spans="1:197" s="2" customFormat="1" ht="17.25" customHeight="1" x14ac:dyDescent="0.2">
      <c r="A184" s="57" t="s">
        <v>7</v>
      </c>
      <c r="B184" s="65" t="s">
        <v>71</v>
      </c>
      <c r="C184" s="65" t="s">
        <v>55</v>
      </c>
      <c r="D184" s="212" t="s">
        <v>100</v>
      </c>
      <c r="E184" s="112"/>
      <c r="F184" s="274" t="s">
        <v>57</v>
      </c>
      <c r="G184" s="229"/>
      <c r="H184" s="189" t="s">
        <v>34</v>
      </c>
      <c r="I184" s="120" t="s">
        <v>34</v>
      </c>
      <c r="J184" s="120" t="s">
        <v>34</v>
      </c>
      <c r="K184" s="120" t="s">
        <v>34</v>
      </c>
      <c r="L184" s="120" t="s">
        <v>34</v>
      </c>
      <c r="M184" s="120" t="s">
        <v>34</v>
      </c>
      <c r="N184" s="120" t="s">
        <v>34</v>
      </c>
      <c r="O184" s="78" t="s">
        <v>53</v>
      </c>
      <c r="P184" s="78" t="s">
        <v>53</v>
      </c>
      <c r="Q184" s="78" t="s">
        <v>53</v>
      </c>
      <c r="R184" s="78" t="s">
        <v>53</v>
      </c>
      <c r="S184" s="78" t="s">
        <v>53</v>
      </c>
      <c r="T184" s="78" t="s">
        <v>53</v>
      </c>
      <c r="U184" s="78" t="s">
        <v>53</v>
      </c>
      <c r="V184" s="78" t="s">
        <v>53</v>
      </c>
      <c r="W184" s="78" t="s">
        <v>53</v>
      </c>
      <c r="X184" s="78" t="s">
        <v>53</v>
      </c>
      <c r="Y184" s="78"/>
      <c r="Z184" s="78"/>
      <c r="AA184" s="78"/>
      <c r="AB184" s="78"/>
      <c r="AC184" s="121" t="s">
        <v>48</v>
      </c>
      <c r="AD184" s="121" t="s">
        <v>50</v>
      </c>
      <c r="AE184" s="93"/>
      <c r="AF184" s="93"/>
      <c r="AG184" s="93"/>
      <c r="AH184" s="77"/>
      <c r="AI184" s="77"/>
      <c r="AJ184" s="171"/>
      <c r="AK184" s="93"/>
      <c r="AL184" s="93"/>
      <c r="AM184" s="93"/>
      <c r="AN184" s="93"/>
      <c r="AO184" s="93"/>
      <c r="AP184" s="93"/>
      <c r="AQ184" s="93"/>
      <c r="AR184" s="93"/>
      <c r="AS184" s="93"/>
      <c r="AT184" s="93"/>
      <c r="AU184" s="93"/>
      <c r="AV184" s="128"/>
      <c r="AW184" s="93"/>
      <c r="AX184" s="93"/>
      <c r="AY184" s="93"/>
      <c r="AZ184" s="93"/>
      <c r="BA184" s="93"/>
      <c r="BB184" s="93"/>
      <c r="BC184" s="93"/>
      <c r="BD184" s="93"/>
      <c r="BE184" s="93"/>
      <c r="BF184" s="265"/>
      <c r="BG184" s="109"/>
      <c r="BH184" s="145"/>
      <c r="BI184" s="144"/>
      <c r="BJ184" s="305"/>
      <c r="BK184" s="305"/>
      <c r="BL184" s="305"/>
      <c r="BM184" s="305"/>
      <c r="BN184" s="305"/>
      <c r="BO184" s="305"/>
      <c r="BP184" s="305"/>
      <c r="BQ184" s="64"/>
      <c r="BR184" s="64"/>
      <c r="BS184" s="64"/>
      <c r="BT184" s="64"/>
      <c r="BU184" s="64"/>
      <c r="BV184" s="64"/>
      <c r="BW184" s="64"/>
      <c r="BX184" s="64"/>
      <c r="BY184" s="64"/>
      <c r="BZ184" s="64"/>
      <c r="CA184" s="64"/>
      <c r="CB184" s="64"/>
      <c r="CC184" s="64"/>
      <c r="CD184" s="64"/>
      <c r="CE184" s="64"/>
      <c r="CF184" s="64"/>
      <c r="CG184" s="64"/>
      <c r="CH184" s="64"/>
      <c r="CI184" s="64"/>
      <c r="CJ184" s="64"/>
      <c r="CK184" s="64"/>
      <c r="CL184" s="64"/>
      <c r="CM184" s="64"/>
      <c r="CN184" s="64"/>
      <c r="CO184" s="64"/>
      <c r="CP184" s="64"/>
      <c r="CQ184" s="64"/>
      <c r="CR184" s="64"/>
      <c r="CS184" s="64"/>
      <c r="CT184" s="64"/>
      <c r="CU184" s="64"/>
      <c r="CV184" s="64"/>
      <c r="CW184" s="64"/>
      <c r="CX184" s="64"/>
      <c r="CY184" s="64"/>
      <c r="CZ184" s="64"/>
      <c r="DA184" s="64"/>
      <c r="DB184" s="64"/>
      <c r="DC184" s="64"/>
      <c r="DD184" s="64"/>
      <c r="DE184" s="64"/>
      <c r="DF184" s="64"/>
      <c r="DG184" s="64"/>
      <c r="DH184" s="64"/>
      <c r="DI184" s="64"/>
      <c r="DJ184" s="64"/>
      <c r="DK184" s="64"/>
      <c r="DL184" s="64"/>
      <c r="DM184" s="64"/>
      <c r="DN184" s="64"/>
      <c r="DO184" s="64"/>
      <c r="DP184" s="64"/>
      <c r="DQ184" s="64"/>
      <c r="DR184" s="64"/>
      <c r="DS184" s="64"/>
      <c r="DT184" s="64"/>
      <c r="DU184" s="64"/>
      <c r="DV184" s="64"/>
      <c r="DW184" s="64"/>
      <c r="DX184" s="64"/>
      <c r="DY184" s="64"/>
      <c r="DZ184" s="64"/>
      <c r="EA184" s="64"/>
      <c r="EB184" s="64"/>
      <c r="EC184" s="64"/>
      <c r="ED184" s="64"/>
      <c r="EE184" s="64"/>
      <c r="EF184" s="64"/>
      <c r="EG184" s="64"/>
      <c r="EH184" s="64"/>
      <c r="EI184" s="64"/>
      <c r="EJ184" s="64"/>
      <c r="EK184" s="64"/>
      <c r="EL184" s="64"/>
      <c r="EM184" s="64"/>
      <c r="EN184" s="64"/>
      <c r="EO184" s="64"/>
      <c r="EP184" s="64"/>
      <c r="EQ184" s="64"/>
      <c r="ER184" s="64"/>
      <c r="ES184" s="64"/>
      <c r="ET184" s="64"/>
      <c r="EU184" s="64"/>
      <c r="EV184" s="64"/>
      <c r="EW184" s="64"/>
      <c r="EX184" s="64"/>
      <c r="EY184" s="64"/>
      <c r="EZ184" s="64"/>
      <c r="FA184" s="64"/>
      <c r="FB184" s="64"/>
      <c r="FC184" s="64"/>
      <c r="FD184" s="64"/>
      <c r="FE184" s="64"/>
      <c r="FF184" s="64"/>
      <c r="FG184" s="64"/>
      <c r="FH184" s="64"/>
      <c r="FI184" s="64"/>
      <c r="FJ184" s="64"/>
      <c r="FK184" s="64"/>
      <c r="FL184" s="64"/>
      <c r="FM184" s="64"/>
      <c r="FN184" s="64"/>
      <c r="FO184" s="64"/>
      <c r="FP184" s="64"/>
      <c r="FQ184" s="64"/>
      <c r="FR184" s="64"/>
      <c r="FS184" s="64"/>
      <c r="FT184" s="64"/>
      <c r="FU184" s="64"/>
      <c r="FV184" s="64"/>
      <c r="FW184" s="64"/>
      <c r="FX184" s="64"/>
      <c r="FY184" s="64"/>
      <c r="FZ184" s="64"/>
      <c r="GA184" s="64"/>
      <c r="GB184" s="64"/>
      <c r="GC184" s="64"/>
      <c r="GD184" s="64"/>
      <c r="GE184" s="64"/>
      <c r="GF184" s="64"/>
      <c r="GG184" s="64"/>
      <c r="GH184" s="64"/>
      <c r="GI184" s="64"/>
      <c r="GJ184" s="64"/>
      <c r="GK184" s="64"/>
      <c r="GL184" s="64"/>
      <c r="GM184" s="64"/>
      <c r="GN184" s="64"/>
      <c r="GO184" s="64"/>
    </row>
    <row r="185" spans="1:197" s="64" customFormat="1" ht="18.75" customHeight="1" x14ac:dyDescent="0.2">
      <c r="A185" s="57" t="s">
        <v>7</v>
      </c>
      <c r="B185" s="65" t="s">
        <v>71</v>
      </c>
      <c r="C185" s="65" t="s">
        <v>55</v>
      </c>
      <c r="D185" s="212" t="s">
        <v>165</v>
      </c>
      <c r="E185" s="112"/>
      <c r="F185" s="274" t="s">
        <v>57</v>
      </c>
      <c r="G185" s="229"/>
      <c r="H185" s="170" t="s">
        <v>34</v>
      </c>
      <c r="I185" s="79" t="s">
        <v>34</v>
      </c>
      <c r="J185" s="79" t="s">
        <v>34</v>
      </c>
      <c r="K185" s="79" t="s">
        <v>34</v>
      </c>
      <c r="L185" s="79" t="s">
        <v>34</v>
      </c>
      <c r="M185" s="79" t="s">
        <v>34</v>
      </c>
      <c r="N185" s="79" t="s">
        <v>34</v>
      </c>
      <c r="O185" s="79" t="s">
        <v>34</v>
      </c>
      <c r="P185" s="77" t="s">
        <v>53</v>
      </c>
      <c r="Q185" s="77" t="s">
        <v>53</v>
      </c>
      <c r="R185" s="77" t="s">
        <v>53</v>
      </c>
      <c r="S185" s="77" t="s">
        <v>53</v>
      </c>
      <c r="T185" s="77" t="s">
        <v>53</v>
      </c>
      <c r="U185" s="77" t="s">
        <v>53</v>
      </c>
      <c r="V185" s="77" t="s">
        <v>53</v>
      </c>
      <c r="W185" s="77" t="s">
        <v>53</v>
      </c>
      <c r="X185" s="77" t="s">
        <v>53</v>
      </c>
      <c r="Y185" s="77" t="s">
        <v>53</v>
      </c>
      <c r="Z185" s="77" t="s">
        <v>53</v>
      </c>
      <c r="AA185" s="77"/>
      <c r="AB185" s="77"/>
      <c r="AC185" s="89" t="s">
        <v>50</v>
      </c>
      <c r="AD185" s="77"/>
      <c r="AE185" s="77"/>
      <c r="AF185" s="77"/>
      <c r="AG185" s="77"/>
      <c r="AH185" s="77"/>
      <c r="AI185" s="77"/>
      <c r="AJ185" s="77"/>
      <c r="AK185" s="77"/>
      <c r="AL185" s="77"/>
      <c r="AM185" s="77"/>
      <c r="AN185" s="77"/>
      <c r="AO185" s="77"/>
      <c r="AP185" s="77"/>
      <c r="AQ185" s="77"/>
      <c r="AR185" s="77"/>
      <c r="AS185" s="77"/>
      <c r="AT185" s="77"/>
      <c r="AU185" s="77"/>
      <c r="AV185" s="77"/>
      <c r="AW185" s="77"/>
      <c r="AX185" s="77"/>
      <c r="AY185" s="77"/>
      <c r="AZ185" s="77"/>
      <c r="BA185" s="77"/>
      <c r="BB185" s="77"/>
      <c r="BC185" s="87"/>
      <c r="BD185" s="77"/>
      <c r="BE185" s="77"/>
      <c r="BF185" s="152"/>
      <c r="BG185" s="83"/>
      <c r="BI185" s="144"/>
      <c r="BJ185" s="305"/>
      <c r="BK185" s="305"/>
      <c r="BL185" s="305"/>
      <c r="BM185" s="305"/>
      <c r="BN185" s="305"/>
      <c r="BO185" s="305"/>
      <c r="BP185" s="305"/>
    </row>
    <row r="186" spans="1:197" s="2" customFormat="1" ht="18" customHeight="1" x14ac:dyDescent="0.2">
      <c r="A186" s="57" t="s">
        <v>9</v>
      </c>
      <c r="B186" s="65" t="s">
        <v>71</v>
      </c>
      <c r="C186" s="65" t="s">
        <v>55</v>
      </c>
      <c r="D186" s="212" t="s">
        <v>124</v>
      </c>
      <c r="E186" s="184"/>
      <c r="F186" s="212" t="s">
        <v>57</v>
      </c>
      <c r="G186" s="229"/>
      <c r="H186" s="189" t="s">
        <v>34</v>
      </c>
      <c r="I186" s="120" t="s">
        <v>34</v>
      </c>
      <c r="J186" s="120" t="s">
        <v>34</v>
      </c>
      <c r="K186" s="120" t="s">
        <v>34</v>
      </c>
      <c r="L186" s="120" t="s">
        <v>34</v>
      </c>
      <c r="M186" s="120" t="s">
        <v>34</v>
      </c>
      <c r="N186" s="120" t="s">
        <v>34</v>
      </c>
      <c r="O186" s="120" t="s">
        <v>34</v>
      </c>
      <c r="P186" s="77" t="s">
        <v>53</v>
      </c>
      <c r="Q186" s="77" t="s">
        <v>53</v>
      </c>
      <c r="R186" s="77" t="s">
        <v>53</v>
      </c>
      <c r="S186" s="77" t="s">
        <v>53</v>
      </c>
      <c r="T186" s="77" t="s">
        <v>53</v>
      </c>
      <c r="U186" s="77" t="s">
        <v>53</v>
      </c>
      <c r="V186" s="77" t="s">
        <v>53</v>
      </c>
      <c r="W186" s="77" t="s">
        <v>53</v>
      </c>
      <c r="X186" s="77" t="s">
        <v>53</v>
      </c>
      <c r="Y186" s="77" t="s">
        <v>53</v>
      </c>
      <c r="Z186" s="77" t="s">
        <v>53</v>
      </c>
      <c r="AA186" s="77"/>
      <c r="AB186" s="77"/>
      <c r="AC186" s="89" t="s">
        <v>50</v>
      </c>
      <c r="AD186" s="89" t="s">
        <v>50</v>
      </c>
      <c r="AE186" s="77"/>
      <c r="AF186" s="77"/>
      <c r="AG186" s="77"/>
      <c r="AH186" s="77"/>
      <c r="AI186" s="77"/>
      <c r="AJ186" s="77"/>
      <c r="AK186" s="77"/>
      <c r="AL186" s="77"/>
      <c r="AM186" s="77"/>
      <c r="AN186" s="77"/>
      <c r="AO186" s="77"/>
      <c r="AP186" s="127"/>
      <c r="AQ186" s="77"/>
      <c r="AR186" s="77"/>
      <c r="AS186" s="77"/>
      <c r="AT186" s="77"/>
      <c r="AU186" s="77"/>
      <c r="AV186" s="77"/>
      <c r="AW186" s="77"/>
      <c r="AX186" s="77"/>
      <c r="AY186" s="77"/>
      <c r="AZ186" s="77"/>
      <c r="BA186" s="77"/>
      <c r="BB186" s="77"/>
      <c r="BC186" s="77"/>
      <c r="BD186" s="77"/>
      <c r="BE186" s="77"/>
      <c r="BF186" s="152"/>
      <c r="BG186" s="83"/>
      <c r="BH186" s="35"/>
      <c r="BI186" s="144"/>
    </row>
    <row r="187" spans="1:197" s="2" customFormat="1" ht="18" customHeight="1" x14ac:dyDescent="0.2">
      <c r="A187" s="57" t="s">
        <v>9</v>
      </c>
      <c r="B187" s="65" t="s">
        <v>71</v>
      </c>
      <c r="C187" s="65" t="s">
        <v>55</v>
      </c>
      <c r="D187" s="212" t="s">
        <v>104</v>
      </c>
      <c r="E187" s="184"/>
      <c r="F187" s="212" t="s">
        <v>57</v>
      </c>
      <c r="G187" s="229"/>
      <c r="H187" s="189" t="s">
        <v>34</v>
      </c>
      <c r="I187" s="120" t="s">
        <v>34</v>
      </c>
      <c r="J187" s="120" t="s">
        <v>34</v>
      </c>
      <c r="K187" s="120" t="s">
        <v>34</v>
      </c>
      <c r="L187" s="120" t="s">
        <v>34</v>
      </c>
      <c r="M187" s="120" t="s">
        <v>34</v>
      </c>
      <c r="N187" s="77" t="s">
        <v>53</v>
      </c>
      <c r="O187" s="77" t="s">
        <v>53</v>
      </c>
      <c r="P187" s="77" t="s">
        <v>53</v>
      </c>
      <c r="Q187" s="77" t="s">
        <v>53</v>
      </c>
      <c r="R187" s="77" t="s">
        <v>53</v>
      </c>
      <c r="S187" s="77" t="s">
        <v>53</v>
      </c>
      <c r="T187" s="77" t="s">
        <v>53</v>
      </c>
      <c r="U187" s="77" t="s">
        <v>53</v>
      </c>
      <c r="V187" s="77" t="s">
        <v>53</v>
      </c>
      <c r="W187" s="77" t="s">
        <v>53</v>
      </c>
      <c r="X187" s="77" t="s">
        <v>53</v>
      </c>
      <c r="Y187" s="77" t="s">
        <v>53</v>
      </c>
      <c r="Z187" s="77" t="s">
        <v>53</v>
      </c>
      <c r="AA187" s="77"/>
      <c r="AB187" s="77"/>
      <c r="AC187" s="89" t="s">
        <v>50</v>
      </c>
      <c r="AD187" s="89" t="s">
        <v>50</v>
      </c>
      <c r="AE187" s="81"/>
      <c r="AF187" s="81"/>
      <c r="AG187" s="81"/>
      <c r="AH187" s="77"/>
      <c r="AI187" s="77"/>
      <c r="AJ187" s="77"/>
      <c r="AK187" s="77"/>
      <c r="AL187" s="77"/>
      <c r="AM187" s="77"/>
      <c r="AN187" s="77"/>
      <c r="AO187" s="77"/>
      <c r="AP187" s="127"/>
      <c r="AQ187" s="77"/>
      <c r="AR187" s="77"/>
      <c r="AS187" s="77"/>
      <c r="AT187" s="77"/>
      <c r="AU187" s="77"/>
      <c r="AV187" s="77"/>
      <c r="AW187" s="77"/>
      <c r="AX187" s="77"/>
      <c r="AY187" s="77"/>
      <c r="AZ187" s="77"/>
      <c r="BA187" s="77"/>
      <c r="BB187" s="77"/>
      <c r="BC187" s="77"/>
      <c r="BD187" s="77"/>
      <c r="BE187" s="77"/>
      <c r="BF187" s="152"/>
      <c r="BG187" s="83"/>
      <c r="BH187" s="35"/>
      <c r="BI187" s="144"/>
    </row>
    <row r="188" spans="1:197" s="2" customFormat="1" ht="18" customHeight="1" x14ac:dyDescent="0.2">
      <c r="A188" s="57" t="s">
        <v>9</v>
      </c>
      <c r="B188" s="65" t="s">
        <v>71</v>
      </c>
      <c r="C188" s="65" t="s">
        <v>55</v>
      </c>
      <c r="D188" s="275" t="s">
        <v>52</v>
      </c>
      <c r="E188" s="184"/>
      <c r="F188" s="212" t="s">
        <v>57</v>
      </c>
      <c r="G188" s="229"/>
      <c r="H188" s="189" t="s">
        <v>34</v>
      </c>
      <c r="I188" s="120" t="s">
        <v>34</v>
      </c>
      <c r="J188" s="120" t="s">
        <v>34</v>
      </c>
      <c r="K188" s="120" t="s">
        <v>34</v>
      </c>
      <c r="L188" s="120" t="s">
        <v>34</v>
      </c>
      <c r="M188" s="120" t="s">
        <v>34</v>
      </c>
      <c r="N188" s="120" t="s">
        <v>34</v>
      </c>
      <c r="O188" s="120" t="s">
        <v>34</v>
      </c>
      <c r="P188" s="77" t="s">
        <v>53</v>
      </c>
      <c r="Q188" s="77" t="s">
        <v>53</v>
      </c>
      <c r="R188" s="77" t="s">
        <v>53</v>
      </c>
      <c r="S188" s="77" t="s">
        <v>53</v>
      </c>
      <c r="T188" s="77" t="s">
        <v>53</v>
      </c>
      <c r="U188" s="77" t="s">
        <v>53</v>
      </c>
      <c r="V188" s="77" t="s">
        <v>53</v>
      </c>
      <c r="W188" s="77" t="s">
        <v>53</v>
      </c>
      <c r="X188" s="77" t="s">
        <v>53</v>
      </c>
      <c r="Y188" s="77" t="s">
        <v>53</v>
      </c>
      <c r="Z188" s="77" t="s">
        <v>53</v>
      </c>
      <c r="AA188" s="77"/>
      <c r="AB188" s="77"/>
      <c r="AC188" s="89" t="s">
        <v>50</v>
      </c>
      <c r="AD188" s="81"/>
      <c r="AE188" s="81"/>
      <c r="AF188" s="81"/>
      <c r="AG188" s="81"/>
      <c r="AH188" s="81"/>
      <c r="AI188" s="81"/>
      <c r="AJ188" s="81"/>
      <c r="AK188" s="77"/>
      <c r="AL188" s="77"/>
      <c r="AM188" s="77"/>
      <c r="AN188" s="77"/>
      <c r="AO188" s="77"/>
      <c r="AP188" s="127"/>
      <c r="AQ188" s="81"/>
      <c r="AR188" s="77"/>
      <c r="AS188" s="77"/>
      <c r="AT188" s="77"/>
      <c r="AU188" s="77"/>
      <c r="AV188" s="77"/>
      <c r="AW188" s="77"/>
      <c r="AX188" s="77"/>
      <c r="AY188" s="77"/>
      <c r="AZ188" s="77"/>
      <c r="BA188" s="77"/>
      <c r="BB188" s="77"/>
      <c r="BC188" s="77"/>
      <c r="BD188" s="77"/>
      <c r="BE188" s="77"/>
      <c r="BF188" s="152"/>
      <c r="BG188" s="83"/>
      <c r="BH188" s="35"/>
      <c r="BI188" s="144"/>
    </row>
    <row r="189" spans="1:197" s="2" customFormat="1" ht="18" customHeight="1" x14ac:dyDescent="0.2">
      <c r="A189" s="57" t="s">
        <v>9</v>
      </c>
      <c r="B189" s="65" t="s">
        <v>71</v>
      </c>
      <c r="C189" s="65" t="s">
        <v>55</v>
      </c>
      <c r="D189" s="275" t="s">
        <v>123</v>
      </c>
      <c r="E189" s="184"/>
      <c r="F189" s="212" t="s">
        <v>57</v>
      </c>
      <c r="G189" s="229"/>
      <c r="H189" s="189" t="s">
        <v>34</v>
      </c>
      <c r="I189" s="189" t="s">
        <v>34</v>
      </c>
      <c r="J189" s="189" t="s">
        <v>34</v>
      </c>
      <c r="K189" s="189" t="s">
        <v>34</v>
      </c>
      <c r="L189" s="120" t="s">
        <v>34</v>
      </c>
      <c r="M189" s="120" t="s">
        <v>34</v>
      </c>
      <c r="N189" s="120" t="s">
        <v>34</v>
      </c>
      <c r="O189" s="120" t="s">
        <v>34</v>
      </c>
      <c r="P189" s="120" t="s">
        <v>34</v>
      </c>
      <c r="Q189" s="120" t="s">
        <v>34</v>
      </c>
      <c r="R189" s="77" t="s">
        <v>53</v>
      </c>
      <c r="S189" s="77" t="s">
        <v>53</v>
      </c>
      <c r="T189" s="77" t="s">
        <v>53</v>
      </c>
      <c r="U189" s="77" t="s">
        <v>53</v>
      </c>
      <c r="V189" s="77" t="s">
        <v>53</v>
      </c>
      <c r="W189" s="77" t="s">
        <v>53</v>
      </c>
      <c r="X189" s="77" t="s">
        <v>53</v>
      </c>
      <c r="Y189" s="77" t="s">
        <v>53</v>
      </c>
      <c r="Z189" s="77" t="s">
        <v>53</v>
      </c>
      <c r="AA189" s="201"/>
      <c r="AB189" s="77"/>
      <c r="AC189" s="89" t="s">
        <v>50</v>
      </c>
      <c r="AD189" s="81"/>
      <c r="AE189" s="81"/>
      <c r="AF189" s="81"/>
      <c r="AG189" s="81"/>
      <c r="AH189" s="81"/>
      <c r="AI189" s="81"/>
      <c r="AJ189" s="81"/>
      <c r="AK189" s="77"/>
      <c r="AL189" s="77"/>
      <c r="AM189" s="77"/>
      <c r="AN189" s="77"/>
      <c r="AO189" s="77"/>
      <c r="AP189" s="127"/>
      <c r="AQ189" s="81"/>
      <c r="AR189" s="77"/>
      <c r="AS189" s="77"/>
      <c r="AT189" s="77"/>
      <c r="AU189" s="77"/>
      <c r="AV189" s="77"/>
      <c r="AW189" s="77"/>
      <c r="AX189" s="77"/>
      <c r="AY189" s="77"/>
      <c r="AZ189" s="77"/>
      <c r="BA189" s="77"/>
      <c r="BB189" s="77"/>
      <c r="BC189" s="77"/>
      <c r="BD189" s="77"/>
      <c r="BE189" s="77"/>
      <c r="BF189" s="152"/>
      <c r="BG189" s="83"/>
      <c r="BH189" s="35"/>
      <c r="BI189" s="144"/>
    </row>
    <row r="190" spans="1:197" s="2" customFormat="1" ht="18" customHeight="1" x14ac:dyDescent="0.2">
      <c r="A190" s="57" t="s">
        <v>9</v>
      </c>
      <c r="B190" s="65" t="s">
        <v>71</v>
      </c>
      <c r="C190" s="65" t="s">
        <v>55</v>
      </c>
      <c r="D190" s="275" t="s">
        <v>113</v>
      </c>
      <c r="E190" s="184"/>
      <c r="F190" s="212" t="s">
        <v>57</v>
      </c>
      <c r="G190" s="229"/>
      <c r="H190" s="189" t="s">
        <v>34</v>
      </c>
      <c r="I190" s="189" t="s">
        <v>34</v>
      </c>
      <c r="J190" s="189" t="s">
        <v>34</v>
      </c>
      <c r="K190" s="189" t="s">
        <v>34</v>
      </c>
      <c r="L190" s="189" t="s">
        <v>34</v>
      </c>
      <c r="M190" s="189" t="s">
        <v>34</v>
      </c>
      <c r="N190" s="77" t="s">
        <v>53</v>
      </c>
      <c r="O190" s="77" t="s">
        <v>53</v>
      </c>
      <c r="P190" s="185" t="s">
        <v>2</v>
      </c>
      <c r="Q190" s="77" t="s">
        <v>53</v>
      </c>
      <c r="R190" s="77" t="s">
        <v>53</v>
      </c>
      <c r="S190" s="77" t="s">
        <v>53</v>
      </c>
      <c r="T190" s="77" t="s">
        <v>53</v>
      </c>
      <c r="U190" s="77" t="s">
        <v>53</v>
      </c>
      <c r="V190" s="77" t="s">
        <v>53</v>
      </c>
      <c r="W190" s="77" t="s">
        <v>53</v>
      </c>
      <c r="X190" s="77" t="s">
        <v>53</v>
      </c>
      <c r="Y190" s="77" t="s">
        <v>53</v>
      </c>
      <c r="Z190" s="77" t="s">
        <v>53</v>
      </c>
      <c r="AA190" s="77"/>
      <c r="AB190" s="77"/>
      <c r="AC190" s="89" t="s">
        <v>50</v>
      </c>
      <c r="AD190" s="81"/>
      <c r="AE190" s="81"/>
      <c r="AF190" s="81"/>
      <c r="AG190" s="81"/>
      <c r="AH190" s="81"/>
      <c r="AI190" s="81"/>
      <c r="AJ190" s="81"/>
      <c r="AK190" s="77"/>
      <c r="AL190" s="77"/>
      <c r="AM190" s="77"/>
      <c r="AN190" s="77"/>
      <c r="AO190" s="77"/>
      <c r="AP190" s="127"/>
      <c r="AQ190" s="81"/>
      <c r="AR190" s="77"/>
      <c r="AS190" s="77"/>
      <c r="AT190" s="77"/>
      <c r="AU190" s="77"/>
      <c r="AV190" s="77"/>
      <c r="AW190" s="77"/>
      <c r="AX190" s="77"/>
      <c r="AY190" s="77"/>
      <c r="AZ190" s="77"/>
      <c r="BA190" s="77"/>
      <c r="BB190" s="77"/>
      <c r="BC190" s="77"/>
      <c r="BD190" s="77"/>
      <c r="BE190" s="77"/>
      <c r="BF190" s="152"/>
      <c r="BG190" s="83"/>
      <c r="BH190" s="35"/>
      <c r="BI190" s="144"/>
    </row>
    <row r="191" spans="1:197" s="2" customFormat="1" ht="18" customHeight="1" x14ac:dyDescent="0.2">
      <c r="A191" s="57" t="s">
        <v>9</v>
      </c>
      <c r="B191" s="65" t="s">
        <v>71</v>
      </c>
      <c r="C191" s="65" t="s">
        <v>55</v>
      </c>
      <c r="D191" s="212" t="s">
        <v>33</v>
      </c>
      <c r="E191" s="184"/>
      <c r="F191" s="212" t="s">
        <v>57</v>
      </c>
      <c r="G191" s="230"/>
      <c r="H191" s="189" t="s">
        <v>34</v>
      </c>
      <c r="I191" s="120" t="s">
        <v>34</v>
      </c>
      <c r="J191" s="120" t="s">
        <v>34</v>
      </c>
      <c r="K191" s="120" t="s">
        <v>34</v>
      </c>
      <c r="L191" s="120" t="s">
        <v>34</v>
      </c>
      <c r="M191" s="120" t="s">
        <v>34</v>
      </c>
      <c r="N191" s="77" t="s">
        <v>53</v>
      </c>
      <c r="O191" s="77" t="s">
        <v>53</v>
      </c>
      <c r="P191" s="77" t="s">
        <v>53</v>
      </c>
      <c r="Q191" s="77" t="s">
        <v>53</v>
      </c>
      <c r="R191" s="77" t="s">
        <v>53</v>
      </c>
      <c r="S191" s="77" t="s">
        <v>53</v>
      </c>
      <c r="T191" s="77" t="s">
        <v>53</v>
      </c>
      <c r="U191" s="77" t="s">
        <v>53</v>
      </c>
      <c r="V191" s="77" t="s">
        <v>53</v>
      </c>
      <c r="W191" s="77" t="s">
        <v>53</v>
      </c>
      <c r="X191" s="77" t="s">
        <v>53</v>
      </c>
      <c r="Y191" s="77" t="s">
        <v>53</v>
      </c>
      <c r="Z191" s="77" t="s">
        <v>53</v>
      </c>
      <c r="AA191" s="77"/>
      <c r="AB191" s="77"/>
      <c r="AC191" s="89" t="s">
        <v>50</v>
      </c>
      <c r="AD191" s="81"/>
      <c r="AE191" s="81"/>
      <c r="AF191" s="81"/>
      <c r="AG191" s="81"/>
      <c r="AH191" s="81"/>
      <c r="AI191" s="81"/>
      <c r="AJ191" s="81"/>
      <c r="AK191" s="77"/>
      <c r="AL191" s="77"/>
      <c r="AM191" s="77"/>
      <c r="AN191" s="77"/>
      <c r="AO191" s="77"/>
      <c r="AP191" s="127"/>
      <c r="AQ191" s="81"/>
      <c r="AR191" s="77"/>
      <c r="AS191" s="77"/>
      <c r="AT191" s="77"/>
      <c r="AU191" s="77"/>
      <c r="AV191" s="77"/>
      <c r="AW191" s="77"/>
      <c r="AX191" s="77"/>
      <c r="AY191" s="77"/>
      <c r="AZ191" s="77"/>
      <c r="BA191" s="77"/>
      <c r="BB191" s="77"/>
      <c r="BC191" s="77"/>
      <c r="BD191" s="77"/>
      <c r="BE191" s="77"/>
      <c r="BF191" s="152"/>
      <c r="BG191" s="83"/>
      <c r="BH191" s="35"/>
      <c r="BI191" s="144"/>
    </row>
    <row r="192" spans="1:197" s="2" customFormat="1" ht="18" customHeight="1" x14ac:dyDescent="0.2">
      <c r="A192" s="57" t="s">
        <v>9</v>
      </c>
      <c r="B192" s="65" t="s">
        <v>71</v>
      </c>
      <c r="C192" s="65" t="s">
        <v>55</v>
      </c>
      <c r="D192" s="212" t="s">
        <v>108</v>
      </c>
      <c r="E192" s="184"/>
      <c r="F192" s="212" t="s">
        <v>57</v>
      </c>
      <c r="G192" s="229"/>
      <c r="H192" s="125"/>
      <c r="I192" s="78"/>
      <c r="J192" s="276" t="s">
        <v>125</v>
      </c>
      <c r="K192" s="78"/>
      <c r="L192" s="120" t="s">
        <v>34</v>
      </c>
      <c r="M192" s="120" t="s">
        <v>34</v>
      </c>
      <c r="N192" s="120" t="s">
        <v>34</v>
      </c>
      <c r="O192" s="120" t="s">
        <v>34</v>
      </c>
      <c r="P192" s="120" t="s">
        <v>34</v>
      </c>
      <c r="Q192" s="120" t="s">
        <v>34</v>
      </c>
      <c r="R192" s="120" t="s">
        <v>34</v>
      </c>
      <c r="S192" s="120" t="s">
        <v>34</v>
      </c>
      <c r="T192" s="77" t="s">
        <v>53</v>
      </c>
      <c r="U192" s="77" t="s">
        <v>53</v>
      </c>
      <c r="V192" s="77" t="s">
        <v>53</v>
      </c>
      <c r="W192" s="77" t="s">
        <v>53</v>
      </c>
      <c r="X192" s="77" t="s">
        <v>53</v>
      </c>
      <c r="Y192" s="77" t="s">
        <v>53</v>
      </c>
      <c r="Z192" s="77" t="s">
        <v>53</v>
      </c>
      <c r="AA192" s="77"/>
      <c r="AB192" s="77"/>
      <c r="AC192" s="89" t="s">
        <v>50</v>
      </c>
      <c r="AD192" s="77"/>
      <c r="AE192" s="77"/>
      <c r="AF192" s="77"/>
      <c r="AG192" s="77"/>
      <c r="AH192" s="11"/>
      <c r="AI192" s="77"/>
      <c r="AJ192" s="77"/>
      <c r="AK192" s="77"/>
      <c r="AL192" s="77"/>
      <c r="AM192" s="77"/>
      <c r="AN192" s="77"/>
      <c r="AO192" s="77"/>
      <c r="AP192" s="127"/>
      <c r="AQ192" s="77"/>
      <c r="AR192" s="77"/>
      <c r="AS192" s="77"/>
      <c r="AT192" s="77"/>
      <c r="AU192" s="77"/>
      <c r="AV192" s="77"/>
      <c r="AW192" s="77"/>
      <c r="AX192" s="77"/>
      <c r="AY192" s="77"/>
      <c r="AZ192" s="77"/>
      <c r="BA192" s="77"/>
      <c r="BB192" s="77"/>
      <c r="BC192" s="77"/>
      <c r="BD192" s="77"/>
      <c r="BE192" s="77"/>
      <c r="BF192" s="152"/>
      <c r="BG192" s="83"/>
      <c r="BH192" s="35"/>
      <c r="BI192" s="144"/>
    </row>
    <row r="193" spans="1:88" s="2" customFormat="1" ht="18" customHeight="1" x14ac:dyDescent="0.2">
      <c r="A193" s="57" t="s">
        <v>9</v>
      </c>
      <c r="B193" s="65" t="s">
        <v>71</v>
      </c>
      <c r="C193" s="65" t="s">
        <v>55</v>
      </c>
      <c r="D193" s="212" t="s">
        <v>109</v>
      </c>
      <c r="E193" s="184"/>
      <c r="F193" s="212" t="s">
        <v>57</v>
      </c>
      <c r="G193" s="229"/>
      <c r="H193" s="125"/>
      <c r="I193" s="78"/>
      <c r="J193" s="276" t="s">
        <v>125</v>
      </c>
      <c r="K193" s="78"/>
      <c r="L193" s="120" t="s">
        <v>34</v>
      </c>
      <c r="M193" s="120" t="s">
        <v>34</v>
      </c>
      <c r="N193" s="120" t="s">
        <v>34</v>
      </c>
      <c r="O193" s="120" t="s">
        <v>34</v>
      </c>
      <c r="P193" s="77" t="s">
        <v>53</v>
      </c>
      <c r="Q193" s="77" t="s">
        <v>53</v>
      </c>
      <c r="R193" s="77" t="s">
        <v>53</v>
      </c>
      <c r="S193" s="77" t="s">
        <v>53</v>
      </c>
      <c r="T193" s="77" t="s">
        <v>53</v>
      </c>
      <c r="U193" s="77" t="s">
        <v>53</v>
      </c>
      <c r="V193" s="77" t="s">
        <v>53</v>
      </c>
      <c r="W193" s="77" t="s">
        <v>53</v>
      </c>
      <c r="X193" s="77" t="s">
        <v>53</v>
      </c>
      <c r="Y193" s="77" t="s">
        <v>53</v>
      </c>
      <c r="Z193" s="77" t="s">
        <v>53</v>
      </c>
      <c r="AA193" s="77"/>
      <c r="AB193" s="77"/>
      <c r="AC193" s="89" t="s">
        <v>50</v>
      </c>
      <c r="AD193" s="77"/>
      <c r="AE193" s="77"/>
      <c r="AF193" s="77"/>
      <c r="AG193" s="77"/>
      <c r="AH193" s="11"/>
      <c r="AI193" s="77"/>
      <c r="AJ193" s="77"/>
      <c r="AK193" s="77"/>
      <c r="AL193" s="77"/>
      <c r="AM193" s="77"/>
      <c r="AN193" s="77"/>
      <c r="AO193" s="77"/>
      <c r="AP193" s="127"/>
      <c r="AQ193" s="77"/>
      <c r="AR193" s="77"/>
      <c r="AS193" s="77"/>
      <c r="AT193" s="77"/>
      <c r="AU193" s="77"/>
      <c r="AV193" s="77"/>
      <c r="AW193" s="77"/>
      <c r="AX193" s="77"/>
      <c r="AY193" s="77"/>
      <c r="AZ193" s="77"/>
      <c r="BA193" s="77"/>
      <c r="BB193" s="77"/>
      <c r="BC193" s="77"/>
      <c r="BD193" s="77"/>
      <c r="BE193" s="77"/>
      <c r="BF193" s="152"/>
      <c r="BG193" s="83"/>
      <c r="BH193" s="35"/>
      <c r="BI193" s="144"/>
    </row>
    <row r="194" spans="1:88" s="2" customFormat="1" ht="18" customHeight="1" x14ac:dyDescent="0.2">
      <c r="A194" s="57" t="s">
        <v>37</v>
      </c>
      <c r="B194" s="65" t="s">
        <v>71</v>
      </c>
      <c r="C194" s="65" t="s">
        <v>55</v>
      </c>
      <c r="D194" s="275" t="s">
        <v>38</v>
      </c>
      <c r="E194" s="30"/>
      <c r="F194" s="212" t="s">
        <v>57</v>
      </c>
      <c r="G194" s="229"/>
      <c r="H194" s="170" t="s">
        <v>34</v>
      </c>
      <c r="I194" s="79" t="s">
        <v>34</v>
      </c>
      <c r="J194" s="79" t="s">
        <v>34</v>
      </c>
      <c r="K194" s="170" t="s">
        <v>34</v>
      </c>
      <c r="L194" s="79" t="s">
        <v>34</v>
      </c>
      <c r="M194" s="79" t="s">
        <v>34</v>
      </c>
      <c r="N194" s="79" t="s">
        <v>34</v>
      </c>
      <c r="O194" s="79" t="s">
        <v>34</v>
      </c>
      <c r="P194" s="79" t="s">
        <v>34</v>
      </c>
      <c r="Q194" s="79" t="s">
        <v>34</v>
      </c>
      <c r="R194" s="79" t="s">
        <v>34</v>
      </c>
      <c r="S194" s="185" t="s">
        <v>2</v>
      </c>
      <c r="T194" s="79" t="s">
        <v>34</v>
      </c>
      <c r="U194" s="79" t="s">
        <v>34</v>
      </c>
      <c r="V194" s="79" t="s">
        <v>34</v>
      </c>
      <c r="W194" s="79" t="s">
        <v>34</v>
      </c>
      <c r="X194" s="79" t="s">
        <v>34</v>
      </c>
      <c r="Y194" s="79" t="s">
        <v>34</v>
      </c>
      <c r="Z194" s="79" t="s">
        <v>34</v>
      </c>
      <c r="AA194" s="79" t="s">
        <v>34</v>
      </c>
      <c r="AB194" s="77"/>
      <c r="AC194" s="77"/>
      <c r="AD194" s="77"/>
      <c r="AE194" s="78"/>
      <c r="AF194" s="78"/>
      <c r="AG194" s="78"/>
      <c r="AH194" s="78"/>
      <c r="AI194" s="78"/>
      <c r="AJ194" s="78"/>
      <c r="AK194" s="78"/>
      <c r="AL194" s="78"/>
      <c r="AM194" s="78"/>
      <c r="AN194" s="78"/>
      <c r="AO194" s="78"/>
      <c r="AP194" s="78"/>
      <c r="AQ194" s="78"/>
      <c r="AR194" s="82"/>
      <c r="AS194" s="78"/>
      <c r="AT194" s="78"/>
      <c r="AU194" s="78"/>
      <c r="AV194" s="78"/>
      <c r="AW194" s="78"/>
      <c r="AX194" s="78"/>
      <c r="AY194" s="78"/>
      <c r="AZ194" s="78"/>
      <c r="BA194" s="78"/>
      <c r="BB194" s="78"/>
      <c r="BC194" s="78"/>
      <c r="BD194" s="78"/>
      <c r="BE194" s="78"/>
      <c r="BF194" s="258"/>
      <c r="BG194" s="129"/>
      <c r="BI194" s="148"/>
      <c r="BJ194" s="148"/>
      <c r="BK194" s="148"/>
      <c r="BL194" s="148"/>
      <c r="BM194" s="148"/>
      <c r="BN194" s="148"/>
      <c r="BO194" s="148"/>
      <c r="BP194" s="148"/>
    </row>
    <row r="195" spans="1:88" s="166" customFormat="1" ht="18.75" thickBot="1" x14ac:dyDescent="0.25">
      <c r="A195" s="175" t="s">
        <v>37</v>
      </c>
      <c r="B195" s="167" t="s">
        <v>71</v>
      </c>
      <c r="C195" s="167" t="s">
        <v>55</v>
      </c>
      <c r="D195" s="275" t="s">
        <v>101</v>
      </c>
      <c r="E195" s="27"/>
      <c r="F195" s="212" t="s">
        <v>57</v>
      </c>
      <c r="G195" s="247"/>
      <c r="H195" s="77"/>
      <c r="I195" s="77"/>
      <c r="J195" s="77"/>
      <c r="K195" s="77"/>
      <c r="L195" s="76">
        <v>5</v>
      </c>
      <c r="M195" s="76">
        <v>10</v>
      </c>
      <c r="N195" s="11"/>
      <c r="O195" s="11"/>
      <c r="P195" s="79" t="s">
        <v>34</v>
      </c>
      <c r="Q195" s="79" t="s">
        <v>34</v>
      </c>
      <c r="R195" s="79" t="s">
        <v>34</v>
      </c>
      <c r="S195" s="79" t="s">
        <v>34</v>
      </c>
      <c r="T195" s="79" t="s">
        <v>34</v>
      </c>
      <c r="U195" s="79" t="s">
        <v>34</v>
      </c>
      <c r="V195" s="79" t="s">
        <v>34</v>
      </c>
      <c r="W195" s="79" t="s">
        <v>34</v>
      </c>
      <c r="X195" s="77" t="s">
        <v>53</v>
      </c>
      <c r="Y195" s="77" t="s">
        <v>53</v>
      </c>
      <c r="Z195" s="77"/>
      <c r="AA195" s="77"/>
      <c r="AB195" s="93"/>
      <c r="AC195" s="89" t="s">
        <v>48</v>
      </c>
      <c r="AD195" s="89" t="s">
        <v>50</v>
      </c>
      <c r="AE195" s="77"/>
      <c r="AF195" s="77"/>
      <c r="AG195" s="77"/>
      <c r="AH195" s="77"/>
      <c r="AI195" s="77"/>
      <c r="AJ195" s="77"/>
      <c r="AK195" s="77"/>
      <c r="AL195" s="77"/>
      <c r="AM195" s="77"/>
      <c r="AN195" s="77"/>
      <c r="AO195" s="77"/>
      <c r="AP195" s="77"/>
      <c r="AQ195" s="77"/>
      <c r="AR195" s="80"/>
      <c r="AS195" s="77"/>
      <c r="AT195" s="77"/>
      <c r="AU195" s="77"/>
      <c r="AV195" s="77"/>
      <c r="AW195" s="77"/>
      <c r="AX195" s="77"/>
      <c r="AY195" s="77"/>
      <c r="AZ195" s="77"/>
      <c r="BA195" s="77"/>
      <c r="BB195" s="77"/>
      <c r="BC195" s="77"/>
      <c r="BD195" s="77"/>
      <c r="BE195" s="77"/>
      <c r="BF195" s="152"/>
      <c r="BG195" s="83"/>
      <c r="BI195" s="168"/>
      <c r="BJ195" s="168"/>
      <c r="BK195" s="168"/>
      <c r="BL195" s="168"/>
      <c r="BM195" s="168"/>
      <c r="BN195" s="168"/>
      <c r="BO195" s="168"/>
      <c r="BP195" s="168"/>
    </row>
    <row r="196" spans="1:88" s="2" customFormat="1" ht="18" customHeight="1" x14ac:dyDescent="0.2">
      <c r="A196" s="57" t="s">
        <v>12</v>
      </c>
      <c r="B196" s="65" t="s">
        <v>71</v>
      </c>
      <c r="C196" s="65">
        <v>1</v>
      </c>
      <c r="D196" s="8" t="s">
        <v>59</v>
      </c>
      <c r="E196" s="5"/>
      <c r="F196" s="274" t="s">
        <v>30</v>
      </c>
      <c r="G196" s="248"/>
      <c r="H196" s="78"/>
      <c r="I196" s="78"/>
      <c r="J196" s="78"/>
      <c r="K196" s="78"/>
      <c r="L196" s="78"/>
      <c r="M196" s="78"/>
      <c r="N196" s="78"/>
      <c r="O196" s="78"/>
      <c r="P196" s="119">
        <v>30</v>
      </c>
      <c r="Q196" s="119">
        <v>5</v>
      </c>
      <c r="R196" s="78"/>
      <c r="S196" s="78"/>
      <c r="T196" s="78"/>
      <c r="U196" s="78"/>
      <c r="V196" s="119">
        <v>9</v>
      </c>
      <c r="W196" s="119">
        <v>22</v>
      </c>
      <c r="X196" s="78"/>
      <c r="Y196" s="78"/>
      <c r="Z196" s="78"/>
      <c r="AA196" s="78"/>
      <c r="AB196" s="178"/>
      <c r="AC196" s="178"/>
      <c r="AD196" s="178"/>
      <c r="AE196" s="178"/>
      <c r="AF196" s="178"/>
      <c r="AG196" s="78"/>
      <c r="AH196" s="78"/>
      <c r="AI196" s="78"/>
      <c r="AJ196" s="78"/>
      <c r="AK196" s="78"/>
      <c r="AL196" s="78"/>
      <c r="AM196" s="78"/>
      <c r="AN196" s="78"/>
      <c r="AO196" s="78"/>
      <c r="AP196" s="78"/>
      <c r="AQ196" s="78"/>
      <c r="AR196" s="119">
        <v>12</v>
      </c>
      <c r="AS196" s="119">
        <v>20</v>
      </c>
      <c r="AT196" s="78"/>
      <c r="AU196" s="78"/>
      <c r="AV196" s="78"/>
      <c r="AW196" s="78"/>
      <c r="AX196" s="78"/>
      <c r="AY196" s="78"/>
      <c r="AZ196" s="78"/>
      <c r="BA196" s="78"/>
      <c r="BB196" s="78"/>
      <c r="BC196" s="78"/>
      <c r="BD196" s="78"/>
      <c r="BE196" s="78"/>
      <c r="BF196" s="258"/>
      <c r="BG196" s="129"/>
      <c r="BH196" s="35"/>
      <c r="BI196" s="144"/>
    </row>
    <row r="197" spans="1:88" s="2" customFormat="1" ht="18" customHeight="1" x14ac:dyDescent="0.2">
      <c r="A197" s="57" t="s">
        <v>12</v>
      </c>
      <c r="B197" s="65" t="s">
        <v>71</v>
      </c>
      <c r="C197" s="65">
        <v>1</v>
      </c>
      <c r="D197" s="6" t="s">
        <v>115</v>
      </c>
      <c r="E197" s="8"/>
      <c r="F197" s="274" t="s">
        <v>30</v>
      </c>
      <c r="G197" s="238"/>
      <c r="H197" s="78"/>
      <c r="I197" s="78"/>
      <c r="J197" s="78"/>
      <c r="K197" s="78"/>
      <c r="L197" s="78"/>
      <c r="M197" s="78"/>
      <c r="N197" s="183">
        <v>13</v>
      </c>
      <c r="O197" s="183">
        <v>20</v>
      </c>
      <c r="P197" s="78"/>
      <c r="Q197" s="78"/>
      <c r="R197" s="78"/>
      <c r="S197" s="78"/>
      <c r="T197" s="78"/>
      <c r="U197" s="78"/>
      <c r="V197" s="183">
        <v>13</v>
      </c>
      <c r="W197" s="183" t="s">
        <v>31</v>
      </c>
      <c r="X197" s="183">
        <v>28</v>
      </c>
      <c r="Y197" s="77"/>
      <c r="Z197" s="77"/>
      <c r="AA197" s="77"/>
      <c r="AB197" s="77"/>
      <c r="AC197" s="77"/>
      <c r="AD197" s="77"/>
      <c r="AE197" s="77"/>
      <c r="AF197" s="77"/>
      <c r="AG197" s="77"/>
      <c r="AH197" s="77"/>
      <c r="AI197" s="77"/>
      <c r="AJ197" s="77"/>
      <c r="AK197" s="77"/>
      <c r="AL197" s="77"/>
      <c r="AM197" s="77"/>
      <c r="AN197" s="77"/>
      <c r="AO197" s="77"/>
      <c r="AP197" s="77"/>
      <c r="AQ197" s="77"/>
      <c r="AR197" s="183">
        <v>16</v>
      </c>
      <c r="AS197" s="183" t="s">
        <v>31</v>
      </c>
      <c r="AT197" s="183">
        <v>25</v>
      </c>
      <c r="AU197" s="78"/>
      <c r="AV197" s="78"/>
      <c r="AW197" s="78"/>
      <c r="AX197" s="78"/>
      <c r="AY197" s="78"/>
      <c r="AZ197" s="78"/>
      <c r="BA197" s="78"/>
      <c r="BB197" s="78"/>
      <c r="BC197" s="78"/>
      <c r="BD197" s="78"/>
      <c r="BE197" s="78"/>
      <c r="BF197" s="258"/>
      <c r="BG197" s="129"/>
      <c r="BH197" s="35"/>
      <c r="BI197" s="144"/>
    </row>
    <row r="198" spans="1:88" s="2" customFormat="1" ht="18" customHeight="1" x14ac:dyDescent="0.2">
      <c r="A198" s="57" t="s">
        <v>12</v>
      </c>
      <c r="B198" s="65" t="s">
        <v>71</v>
      </c>
      <c r="C198" s="65">
        <v>2</v>
      </c>
      <c r="D198" s="6" t="s">
        <v>59</v>
      </c>
      <c r="E198" s="8"/>
      <c r="F198" s="274" t="s">
        <v>39</v>
      </c>
      <c r="G198" s="229"/>
      <c r="H198" s="77"/>
      <c r="I198" s="77"/>
      <c r="J198" s="77"/>
      <c r="K198" s="77"/>
      <c r="L198" s="76">
        <v>2</v>
      </c>
      <c r="M198" s="76">
        <v>8</v>
      </c>
      <c r="N198" s="77"/>
      <c r="O198" s="77"/>
      <c r="P198" s="77"/>
      <c r="Q198" s="77"/>
      <c r="R198" s="77"/>
      <c r="S198" s="77"/>
      <c r="T198" s="77"/>
      <c r="U198" s="77"/>
      <c r="V198" s="76">
        <v>9</v>
      </c>
      <c r="W198" s="76">
        <v>22</v>
      </c>
      <c r="X198" s="77"/>
      <c r="Y198" s="77"/>
      <c r="Z198" s="77"/>
      <c r="AA198" s="77"/>
      <c r="AB198" s="77"/>
      <c r="AC198" s="77"/>
      <c r="AD198" s="77"/>
      <c r="AE198" s="77"/>
      <c r="AF198" s="77"/>
      <c r="AG198" s="77"/>
      <c r="AH198" s="77"/>
      <c r="AI198" s="77"/>
      <c r="AJ198" s="77"/>
      <c r="AK198" s="77"/>
      <c r="AL198" s="77"/>
      <c r="AM198" s="77"/>
      <c r="AN198" s="77"/>
      <c r="AO198" s="77"/>
      <c r="AP198" s="77"/>
      <c r="AQ198" s="77"/>
      <c r="AR198" s="76">
        <v>12</v>
      </c>
      <c r="AS198" s="76">
        <v>20</v>
      </c>
      <c r="AT198" s="78"/>
      <c r="AU198" s="78"/>
      <c r="AV198" s="120" t="s">
        <v>34</v>
      </c>
      <c r="AW198" s="120" t="s">
        <v>34</v>
      </c>
      <c r="AX198" s="78"/>
      <c r="AY198" s="78"/>
      <c r="AZ198" s="78"/>
      <c r="BA198" s="78"/>
      <c r="BB198" s="78"/>
      <c r="BC198" s="78"/>
      <c r="BD198" s="78"/>
      <c r="BE198" s="78"/>
      <c r="BF198" s="258"/>
      <c r="BG198" s="129"/>
      <c r="BH198" s="35"/>
      <c r="BI198" s="144"/>
    </row>
    <row r="199" spans="1:88" s="289" customFormat="1" ht="32.25" customHeight="1" x14ac:dyDescent="0.2">
      <c r="A199" s="57" t="s">
        <v>12</v>
      </c>
      <c r="B199" s="65" t="s">
        <v>71</v>
      </c>
      <c r="C199" s="65">
        <v>2</v>
      </c>
      <c r="D199" s="6" t="s">
        <v>115</v>
      </c>
      <c r="E199" s="8"/>
      <c r="F199" s="310" t="s">
        <v>147</v>
      </c>
      <c r="G199" s="229"/>
      <c r="H199" s="77"/>
      <c r="I199" s="77"/>
      <c r="J199" s="77"/>
      <c r="K199" s="77"/>
      <c r="L199" s="182">
        <v>4</v>
      </c>
      <c r="M199" s="182">
        <v>9</v>
      </c>
      <c r="N199" s="77"/>
      <c r="O199" s="77"/>
      <c r="P199" s="77"/>
      <c r="Q199" s="77"/>
      <c r="R199" s="77"/>
      <c r="S199" s="77"/>
      <c r="T199" s="182">
        <v>29</v>
      </c>
      <c r="U199" s="182" t="s">
        <v>31</v>
      </c>
      <c r="V199" s="182">
        <v>14</v>
      </c>
      <c r="W199" s="77"/>
      <c r="X199" s="77"/>
      <c r="Y199" s="77"/>
      <c r="Z199" s="77"/>
      <c r="AA199" s="77"/>
      <c r="AB199" s="77"/>
      <c r="AC199" s="77"/>
      <c r="AD199" s="77"/>
      <c r="AE199" s="77"/>
      <c r="AF199" s="77"/>
      <c r="AG199" s="77"/>
      <c r="AH199" s="77"/>
      <c r="AI199" s="77"/>
      <c r="AJ199" s="77"/>
      <c r="AK199" s="77"/>
      <c r="AL199" s="77"/>
      <c r="AM199" s="77"/>
      <c r="AN199" s="76">
        <v>11</v>
      </c>
      <c r="AO199" s="76">
        <v>22</v>
      </c>
      <c r="AP199" s="77"/>
      <c r="AQ199" s="77"/>
      <c r="AR199" s="77"/>
      <c r="AS199" s="77"/>
      <c r="AT199" s="78"/>
      <c r="AU199" s="78"/>
      <c r="AV199" s="120" t="s">
        <v>34</v>
      </c>
      <c r="AW199" s="120" t="s">
        <v>34</v>
      </c>
      <c r="AX199" s="78"/>
      <c r="AY199" s="78"/>
      <c r="AZ199" s="78"/>
      <c r="BA199" s="78"/>
      <c r="BB199" s="78"/>
      <c r="BC199" s="78"/>
      <c r="BD199" s="78"/>
      <c r="BE199" s="78"/>
      <c r="BF199" s="258"/>
      <c r="BG199" s="129"/>
      <c r="BH199" s="35"/>
      <c r="BI199" s="144"/>
    </row>
    <row r="200" spans="1:88" s="280" customFormat="1" ht="18" customHeight="1" x14ac:dyDescent="0.2">
      <c r="A200" s="57" t="s">
        <v>12</v>
      </c>
      <c r="B200" s="65" t="s">
        <v>71</v>
      </c>
      <c r="C200" s="65">
        <v>3</v>
      </c>
      <c r="D200" s="6" t="s">
        <v>59</v>
      </c>
      <c r="E200" s="8"/>
      <c r="F200" s="212" t="s">
        <v>43</v>
      </c>
      <c r="G200" s="229"/>
      <c r="H200" s="77"/>
      <c r="I200" s="77"/>
      <c r="J200" s="77"/>
      <c r="K200" s="77"/>
      <c r="L200" s="76">
        <v>2</v>
      </c>
      <c r="M200" s="76">
        <v>8</v>
      </c>
      <c r="N200" s="77"/>
      <c r="O200" s="77"/>
      <c r="P200" s="77"/>
      <c r="Q200" s="77"/>
      <c r="R200" s="77"/>
      <c r="S200" s="77"/>
      <c r="T200" s="76">
        <v>25</v>
      </c>
      <c r="U200" s="76" t="s">
        <v>31</v>
      </c>
      <c r="V200" s="76">
        <v>13</v>
      </c>
      <c r="W200" s="77"/>
      <c r="X200" s="77"/>
      <c r="Y200" s="77"/>
      <c r="Z200" s="77"/>
      <c r="AA200" s="77"/>
      <c r="AB200" s="77"/>
      <c r="AC200" s="77"/>
      <c r="AD200" s="77"/>
      <c r="AE200" s="77"/>
      <c r="AF200" s="77"/>
      <c r="AG200" s="77"/>
      <c r="AH200" s="77"/>
      <c r="AI200" s="77"/>
      <c r="AJ200" s="77"/>
      <c r="AK200" s="77"/>
      <c r="AL200" s="77"/>
      <c r="AM200" s="77"/>
      <c r="AN200" s="77"/>
      <c r="AO200" s="77"/>
      <c r="AP200" s="77"/>
      <c r="AQ200" s="77"/>
      <c r="AR200" s="76">
        <v>12</v>
      </c>
      <c r="AS200" s="76">
        <v>23</v>
      </c>
      <c r="AT200" s="77"/>
      <c r="AU200" s="79" t="s">
        <v>34</v>
      </c>
      <c r="AV200" s="79" t="s">
        <v>34</v>
      </c>
      <c r="AW200" s="79" t="s">
        <v>34</v>
      </c>
      <c r="AX200" s="77"/>
      <c r="AY200" s="77"/>
      <c r="AZ200" s="77"/>
      <c r="BA200" s="77"/>
      <c r="BB200" s="77"/>
      <c r="BC200" s="77"/>
      <c r="BD200" s="77"/>
      <c r="BE200" s="77"/>
      <c r="BF200" s="152"/>
      <c r="BG200" s="83"/>
      <c r="BH200" s="35"/>
      <c r="BI200" s="144"/>
    </row>
    <row r="201" spans="1:88" s="2" customFormat="1" ht="33" customHeight="1" x14ac:dyDescent="0.2">
      <c r="A201" s="57" t="s">
        <v>12</v>
      </c>
      <c r="B201" s="65" t="s">
        <v>71</v>
      </c>
      <c r="C201" s="65">
        <v>3</v>
      </c>
      <c r="D201" s="6" t="s">
        <v>115</v>
      </c>
      <c r="E201" s="8"/>
      <c r="F201" s="310" t="s">
        <v>148</v>
      </c>
      <c r="G201" s="229"/>
      <c r="H201" s="77"/>
      <c r="I201" s="77"/>
      <c r="J201" s="77"/>
      <c r="K201" s="76">
        <v>26</v>
      </c>
      <c r="L201" s="76">
        <v>3</v>
      </c>
      <c r="M201" s="77"/>
      <c r="N201" s="77"/>
      <c r="O201" s="77"/>
      <c r="P201" s="77"/>
      <c r="Q201" s="182">
        <v>6</v>
      </c>
      <c r="R201" s="182" t="s">
        <v>31</v>
      </c>
      <c r="S201" s="182" t="s">
        <v>31</v>
      </c>
      <c r="T201" s="182">
        <v>25</v>
      </c>
      <c r="U201" s="77"/>
      <c r="V201" s="77"/>
      <c r="W201" s="77"/>
      <c r="X201" s="77"/>
      <c r="Y201" s="77"/>
      <c r="Z201" s="77"/>
      <c r="AA201" s="77"/>
      <c r="AB201" s="77"/>
      <c r="AC201" s="77"/>
      <c r="AD201" s="77"/>
      <c r="AE201" s="77"/>
      <c r="AF201" s="77"/>
      <c r="AG201" s="77"/>
      <c r="AH201" s="77"/>
      <c r="AI201" s="77"/>
      <c r="AJ201" s="77"/>
      <c r="AK201" s="76">
        <v>26</v>
      </c>
      <c r="AL201" s="76" t="s">
        <v>31</v>
      </c>
      <c r="AM201" s="76">
        <v>6</v>
      </c>
      <c r="AN201" s="77"/>
      <c r="AO201" s="77"/>
      <c r="AP201" s="77"/>
      <c r="AQ201" s="77"/>
      <c r="AR201" s="77"/>
      <c r="AS201" s="77"/>
      <c r="AT201" s="77"/>
      <c r="AU201" s="77"/>
      <c r="AV201" s="79" t="s">
        <v>34</v>
      </c>
      <c r="AW201" s="79" t="s">
        <v>34</v>
      </c>
      <c r="AX201" s="79" t="s">
        <v>34</v>
      </c>
      <c r="AY201" s="77"/>
      <c r="AZ201" s="77"/>
      <c r="BA201" s="77"/>
      <c r="BB201" s="77"/>
      <c r="BC201" s="77"/>
      <c r="BD201" s="77"/>
      <c r="BE201" s="77"/>
      <c r="BF201" s="152"/>
      <c r="BG201" s="83"/>
      <c r="BH201" s="35"/>
      <c r="BI201" s="144"/>
    </row>
    <row r="202" spans="1:88" s="289" customFormat="1" ht="18" customHeight="1" x14ac:dyDescent="0.2">
      <c r="A202" s="57" t="s">
        <v>12</v>
      </c>
      <c r="B202" s="65" t="s">
        <v>71</v>
      </c>
      <c r="C202" s="65" t="s">
        <v>46</v>
      </c>
      <c r="D202" s="197" t="s">
        <v>59</v>
      </c>
      <c r="E202" s="6"/>
      <c r="F202" s="212" t="s">
        <v>47</v>
      </c>
      <c r="G202" s="229"/>
      <c r="H202" s="77"/>
      <c r="I202" s="201"/>
      <c r="J202" s="76">
        <v>16</v>
      </c>
      <c r="K202" s="76">
        <v>22</v>
      </c>
      <c r="L202" s="77"/>
      <c r="M202" s="77"/>
      <c r="N202" s="77"/>
      <c r="O202" s="77"/>
      <c r="P202" s="77"/>
      <c r="Q202" s="77"/>
      <c r="R202" s="77"/>
      <c r="S202" s="77"/>
      <c r="T202" s="76">
        <v>25</v>
      </c>
      <c r="U202" s="76" t="s">
        <v>31</v>
      </c>
      <c r="V202" s="76">
        <v>13</v>
      </c>
      <c r="W202" s="77"/>
      <c r="X202" s="77"/>
      <c r="Y202" s="77"/>
      <c r="Z202" s="77"/>
      <c r="AA202" s="77"/>
      <c r="AB202" s="77"/>
      <c r="AC202" s="77"/>
      <c r="AD202" s="77"/>
      <c r="AE202" s="77"/>
      <c r="AF202" s="77"/>
      <c r="AG202" s="77"/>
      <c r="AH202" s="77"/>
      <c r="AI202" s="77"/>
      <c r="AJ202" s="76">
        <v>18</v>
      </c>
      <c r="AK202" s="76" t="s">
        <v>31</v>
      </c>
      <c r="AL202" s="76">
        <v>31</v>
      </c>
      <c r="AM202" s="77"/>
      <c r="AN202" s="77"/>
      <c r="AO202" s="77"/>
      <c r="AP202" s="79" t="s">
        <v>34</v>
      </c>
      <c r="AQ202" s="79" t="s">
        <v>34</v>
      </c>
      <c r="AR202" s="79" t="s">
        <v>34</v>
      </c>
      <c r="AS202" s="77" t="s">
        <v>53</v>
      </c>
      <c r="AT202" s="77" t="s">
        <v>53</v>
      </c>
      <c r="AU202" s="77" t="s">
        <v>53</v>
      </c>
      <c r="AV202" s="77" t="s">
        <v>53</v>
      </c>
      <c r="AW202" s="89" t="s">
        <v>50</v>
      </c>
      <c r="AX202" s="179" t="s">
        <v>50</v>
      </c>
      <c r="AY202" s="77"/>
      <c r="AZ202" s="77"/>
      <c r="BA202" s="77"/>
      <c r="BB202" s="77"/>
      <c r="BC202" s="77"/>
      <c r="BD202" s="77"/>
      <c r="BE202" s="77"/>
      <c r="BF202" s="152"/>
      <c r="BG202" s="83"/>
      <c r="BH202" s="35"/>
      <c r="BI202" s="144"/>
    </row>
    <row r="203" spans="1:88" s="2" customFormat="1" ht="18" customHeight="1" thickBot="1" x14ac:dyDescent="0.25">
      <c r="A203" s="57" t="s">
        <v>12</v>
      </c>
      <c r="B203" s="65" t="s">
        <v>71</v>
      </c>
      <c r="C203" s="65" t="s">
        <v>46</v>
      </c>
      <c r="D203" s="290" t="s">
        <v>115</v>
      </c>
      <c r="E203" s="198"/>
      <c r="F203" s="312" t="s">
        <v>47</v>
      </c>
      <c r="G203" s="291"/>
      <c r="H203" s="292"/>
      <c r="I203" s="293"/>
      <c r="J203" s="297">
        <v>19</v>
      </c>
      <c r="K203" s="297">
        <v>25</v>
      </c>
      <c r="L203" s="292"/>
      <c r="M203" s="297">
        <v>9</v>
      </c>
      <c r="N203" s="297" t="s">
        <v>31</v>
      </c>
      <c r="O203" s="297" t="s">
        <v>31</v>
      </c>
      <c r="P203" s="297">
        <v>28</v>
      </c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8"/>
      <c r="AD203" s="298"/>
      <c r="AE203" s="298"/>
      <c r="AF203" s="298"/>
      <c r="AG203" s="298"/>
      <c r="AH203" s="299"/>
      <c r="AI203" s="297">
        <v>10</v>
      </c>
      <c r="AJ203" s="297" t="s">
        <v>31</v>
      </c>
      <c r="AK203" s="297">
        <v>21</v>
      </c>
      <c r="AL203" s="292"/>
      <c r="AM203" s="292"/>
      <c r="AN203" s="292"/>
      <c r="AO203" s="292"/>
      <c r="AP203" s="300" t="s">
        <v>34</v>
      </c>
      <c r="AQ203" s="300" t="s">
        <v>34</v>
      </c>
      <c r="AR203" s="300" t="s">
        <v>34</v>
      </c>
      <c r="AS203" s="292" t="s">
        <v>53</v>
      </c>
      <c r="AT203" s="292" t="s">
        <v>53</v>
      </c>
      <c r="AU203" s="292" t="s">
        <v>53</v>
      </c>
      <c r="AV203" s="292" t="s">
        <v>53</v>
      </c>
      <c r="AW203" s="301" t="s">
        <v>50</v>
      </c>
      <c r="AX203" s="292"/>
      <c r="AY203" s="292"/>
      <c r="AZ203" s="292"/>
      <c r="BA203" s="292"/>
      <c r="BB203" s="292"/>
      <c r="BC203" s="292"/>
      <c r="BD203" s="292"/>
      <c r="BE203" s="292"/>
      <c r="BF203" s="294"/>
      <c r="BG203" s="295"/>
      <c r="BH203" s="35"/>
      <c r="BI203" s="144"/>
    </row>
    <row r="204" spans="1:88" s="101" customFormat="1" x14ac:dyDescent="0.25">
      <c r="A204" s="132"/>
      <c r="B204" s="65" t="s">
        <v>71</v>
      </c>
      <c r="C204" s="65"/>
      <c r="D204" s="194" t="s">
        <v>74</v>
      </c>
      <c r="E204" s="143"/>
      <c r="F204" s="139"/>
      <c r="G204" s="249">
        <f t="shared" ref="G204:AY204" si="125">SUMIF(G117:G195,"&gt;1",$E$117:$E$195)+SUMIF(G117:G195,"с",$E$117:$E$195)+SUMIF(G117:G195,"Е",$E$117:$E$195)/3+SUMIF(G117:G195,"ЗД",$E$117:$E$195)/3</f>
        <v>0</v>
      </c>
      <c r="H204" s="126">
        <f t="shared" si="125"/>
        <v>0</v>
      </c>
      <c r="I204" s="126">
        <f t="shared" si="125"/>
        <v>0</v>
      </c>
      <c r="J204" s="126">
        <f t="shared" si="125"/>
        <v>22</v>
      </c>
      <c r="K204" s="126">
        <f t="shared" si="125"/>
        <v>43</v>
      </c>
      <c r="L204" s="126">
        <f t="shared" si="125"/>
        <v>43</v>
      </c>
      <c r="M204" s="126">
        <f t="shared" si="125"/>
        <v>44</v>
      </c>
      <c r="N204" s="126">
        <f t="shared" si="125"/>
        <v>39</v>
      </c>
      <c r="O204" s="126">
        <f t="shared" si="125"/>
        <v>43</v>
      </c>
      <c r="P204" s="126">
        <f t="shared" si="125"/>
        <v>50</v>
      </c>
      <c r="Q204" s="126">
        <f t="shared" si="125"/>
        <v>45</v>
      </c>
      <c r="R204" s="126">
        <f t="shared" si="125"/>
        <v>24</v>
      </c>
      <c r="S204" s="126">
        <f t="shared" si="125"/>
        <v>21</v>
      </c>
      <c r="T204" s="126">
        <f t="shared" si="125"/>
        <v>43</v>
      </c>
      <c r="U204" s="126">
        <f t="shared" si="125"/>
        <v>22</v>
      </c>
      <c r="V204" s="126">
        <f t="shared" si="125"/>
        <v>42</v>
      </c>
      <c r="W204" s="126">
        <f t="shared" si="125"/>
        <v>20</v>
      </c>
      <c r="X204" s="126">
        <f t="shared" si="125"/>
        <v>21</v>
      </c>
      <c r="Y204" s="126">
        <f t="shared" si="125"/>
        <v>2</v>
      </c>
      <c r="Z204" s="126">
        <f t="shared" si="125"/>
        <v>2</v>
      </c>
      <c r="AA204" s="126">
        <f t="shared" si="125"/>
        <v>1</v>
      </c>
      <c r="AB204" s="126">
        <f t="shared" si="125"/>
        <v>1</v>
      </c>
      <c r="AC204" s="126">
        <f t="shared" si="125"/>
        <v>1</v>
      </c>
      <c r="AD204" s="126">
        <f t="shared" si="125"/>
        <v>7</v>
      </c>
      <c r="AE204" s="126">
        <f t="shared" si="125"/>
        <v>30</v>
      </c>
      <c r="AF204" s="126">
        <f t="shared" si="125"/>
        <v>30</v>
      </c>
      <c r="AG204" s="126">
        <f t="shared" si="125"/>
        <v>30</v>
      </c>
      <c r="AH204" s="126">
        <f t="shared" si="125"/>
        <v>23</v>
      </c>
      <c r="AI204" s="126">
        <f t="shared" si="125"/>
        <v>24</v>
      </c>
      <c r="AJ204" s="126">
        <f t="shared" si="125"/>
        <v>24</v>
      </c>
      <c r="AK204" s="126">
        <f t="shared" si="125"/>
        <v>43</v>
      </c>
      <c r="AL204" s="126">
        <f t="shared" si="125"/>
        <v>21</v>
      </c>
      <c r="AM204" s="126">
        <f t="shared" si="125"/>
        <v>17</v>
      </c>
      <c r="AN204" s="126">
        <f t="shared" si="125"/>
        <v>22</v>
      </c>
      <c r="AO204" s="126">
        <f t="shared" si="125"/>
        <v>22</v>
      </c>
      <c r="AP204" s="126">
        <f t="shared" si="125"/>
        <v>0</v>
      </c>
      <c r="AQ204" s="126">
        <f t="shared" si="125"/>
        <v>0</v>
      </c>
      <c r="AR204" s="126">
        <f t="shared" si="125"/>
        <v>17</v>
      </c>
      <c r="AS204" s="126">
        <f t="shared" si="125"/>
        <v>19</v>
      </c>
      <c r="AT204" s="126">
        <f t="shared" si="125"/>
        <v>19</v>
      </c>
      <c r="AU204" s="126">
        <f t="shared" si="125"/>
        <v>0</v>
      </c>
      <c r="AV204" s="126">
        <f t="shared" si="125"/>
        <v>36.333333333333336</v>
      </c>
      <c r="AW204" s="126">
        <f t="shared" si="125"/>
        <v>40</v>
      </c>
      <c r="AX204" s="126">
        <f t="shared" si="125"/>
        <v>29</v>
      </c>
      <c r="AY204" s="126">
        <f t="shared" si="125"/>
        <v>0</v>
      </c>
      <c r="AZ204" s="126">
        <f>SUMIF(AZ117:AZ195,"&gt;12",$E$117:$E$195)+SUMIF(AZ117:AZ195,"с",$E$117:$E$195)+SUMIF(AZ117:AZ195,"Е",$E$117:$E$195)/3+SUMIF(AZ117:AZ195,"ЗД",$E$117:$E$195)/3</f>
        <v>0</v>
      </c>
      <c r="BA204" s="126">
        <f>SUMIF(BA117:BA195,"&gt;19",$E$117:$E$195)+SUMIF(BA117:BA195,"с",$E$117:$E$195)+SUMIF(BA117:BA195,"Е",$E$117:$E$195)/3+SUMIF(BA117:BA195,"ЗД",$E$117:$E$195)/3</f>
        <v>0</v>
      </c>
      <c r="BB204" s="126">
        <f>SUMIF(BB117:BB195,"&gt;26",$E$117:$E$195)+SUMIF(BB117:BB195,"с",$E$117:$E$195)+SUMIF(BB117:BB195,"Е",$E$117:$E$195)/3+SUMIF(BB117:BB195,"ЗД",$E$117:$E$195)/3</f>
        <v>0</v>
      </c>
      <c r="BC204" s="126">
        <f>SUMIF(BC117:BC195,"&gt;1",$E$117:$E$195)+SUMIF(BC117:BC195,"с",$E$117:$E$195)+SUMIF(BC117:BC195,"Е",$E$117:$E$195)/3+SUMIF(BC117:BC195,"ЗД",$E$117:$E$195)/3</f>
        <v>0</v>
      </c>
      <c r="BD204" s="126">
        <f>SUMIF(BD117:BD195,"&gt;9",$E$117:$E$195)+SUMIF(BD117:BD195,"с",$E$117:$E$195)+SUMIF(BD117:BD195,"Е",$E$117:$E$195)/3+SUMIF(BD117:BD195,"ЗД",$E$117:$E$195)/3</f>
        <v>0</v>
      </c>
      <c r="BE204" s="126">
        <f>SUMIF(BE117:BE195,"&gt;16",$E$117:$E$195)+SUMIF(BE117:BE195,"с",$E$117:$E$195)+SUMIF(BE117:BE195,"Е",$E$117:$E$195)/3+SUMIF(BE117:BE195,"ЗД",$E$117:$E$195)/3</f>
        <v>0</v>
      </c>
      <c r="BF204" s="267">
        <f>SUMIF(BF117:BF195,"&gt;22",$E$117:$E$195)+SUMIF(BF117:BF195,"с",$E$117:$E$195)+SUMIF(BF117:BF195,"Е",$E$117:$E$195)/3+SUMIF(BF117:BF195,"ЗД",$E$117:$E$195)/3</f>
        <v>0</v>
      </c>
      <c r="BG204" s="126">
        <f>SUMIF(BG117:BG195,"&gt;22",$E$117:$E$195)+SUMIF(BG117:BG195,"с",$E$117:$E$195)+SUMIF(BG117:BG195,"Е",$E$117:$E$195)/3+SUMIF(BG117:BG195,"ЗД",$E$117:$E$195)/3</f>
        <v>0</v>
      </c>
      <c r="BH204" s="99"/>
      <c r="BI204" s="100"/>
      <c r="BJ204" s="57"/>
      <c r="BK204" s="57"/>
      <c r="BL204" s="57"/>
      <c r="BM204" s="57"/>
      <c r="BN204" s="57"/>
      <c r="BO204" s="57"/>
      <c r="BP204" s="57"/>
      <c r="BQ204" s="57"/>
      <c r="BR204" s="57"/>
      <c r="BS204" s="57"/>
      <c r="BT204" s="57"/>
      <c r="BU204" s="57"/>
      <c r="BV204" s="57"/>
      <c r="BW204" s="57"/>
      <c r="BX204" s="57"/>
      <c r="BY204" s="57"/>
      <c r="BZ204" s="57"/>
      <c r="CA204" s="57"/>
      <c r="CB204" s="57"/>
      <c r="CC204" s="57"/>
      <c r="CD204" s="57"/>
      <c r="CE204" s="57"/>
      <c r="CF204" s="57"/>
      <c r="CG204" s="57"/>
      <c r="CH204" s="57"/>
      <c r="CI204" s="57"/>
      <c r="CJ204" s="57"/>
    </row>
    <row r="205" spans="1:88" s="103" customFormat="1" ht="31.5" x14ac:dyDescent="0.25">
      <c r="A205" s="132"/>
      <c r="B205" s="65" t="s">
        <v>71</v>
      </c>
      <c r="C205" s="65"/>
      <c r="D205" s="195" t="s">
        <v>75</v>
      </c>
      <c r="E205" s="58"/>
      <c r="F205" s="102"/>
      <c r="G205" s="250">
        <f t="shared" ref="G205:AL205" si="126">G111+G204</f>
        <v>0</v>
      </c>
      <c r="H205" s="106">
        <f t="shared" si="126"/>
        <v>89</v>
      </c>
      <c r="I205" s="106">
        <f t="shared" si="126"/>
        <v>89</v>
      </c>
      <c r="J205" s="106">
        <f t="shared" si="126"/>
        <v>111</v>
      </c>
      <c r="K205" s="106">
        <f t="shared" si="126"/>
        <v>161</v>
      </c>
      <c r="L205" s="106">
        <f t="shared" si="126"/>
        <v>160</v>
      </c>
      <c r="M205" s="106">
        <f t="shared" si="126"/>
        <v>161</v>
      </c>
      <c r="N205" s="106">
        <f t="shared" si="126"/>
        <v>156</v>
      </c>
      <c r="O205" s="106">
        <f t="shared" si="126"/>
        <v>159</v>
      </c>
      <c r="P205" s="106">
        <f t="shared" si="126"/>
        <v>167</v>
      </c>
      <c r="Q205" s="106">
        <f t="shared" si="126"/>
        <v>161</v>
      </c>
      <c r="R205" s="106">
        <f t="shared" si="126"/>
        <v>140</v>
      </c>
      <c r="S205" s="106">
        <f t="shared" si="126"/>
        <v>137</v>
      </c>
      <c r="T205" s="106">
        <f t="shared" si="126"/>
        <v>159.33333333333331</v>
      </c>
      <c r="U205" s="106">
        <f t="shared" si="126"/>
        <v>138.33333333333331</v>
      </c>
      <c r="V205" s="106">
        <f t="shared" si="126"/>
        <v>158</v>
      </c>
      <c r="W205" s="106">
        <f t="shared" si="126"/>
        <v>136</v>
      </c>
      <c r="X205" s="106">
        <f t="shared" si="126"/>
        <v>91.666666666666671</v>
      </c>
      <c r="Y205" s="106">
        <f t="shared" si="126"/>
        <v>60.333333333333329</v>
      </c>
      <c r="Z205" s="106">
        <f t="shared" si="126"/>
        <v>56</v>
      </c>
      <c r="AA205" s="106">
        <f t="shared" si="126"/>
        <v>34.333333333333336</v>
      </c>
      <c r="AB205" s="106">
        <f t="shared" si="126"/>
        <v>11.666666666666666</v>
      </c>
      <c r="AC205" s="106">
        <f t="shared" si="126"/>
        <v>96.333333333333329</v>
      </c>
      <c r="AD205" s="106">
        <f t="shared" si="126"/>
        <v>95</v>
      </c>
      <c r="AE205" s="106">
        <f t="shared" si="126"/>
        <v>146</v>
      </c>
      <c r="AF205" s="106">
        <f t="shared" si="126"/>
        <v>146</v>
      </c>
      <c r="AG205" s="106">
        <f t="shared" si="126"/>
        <v>142</v>
      </c>
      <c r="AH205" s="106">
        <f t="shared" si="126"/>
        <v>136</v>
      </c>
      <c r="AI205" s="106">
        <f t="shared" si="126"/>
        <v>137</v>
      </c>
      <c r="AJ205" s="106">
        <f t="shared" si="126"/>
        <v>137</v>
      </c>
      <c r="AK205" s="106">
        <f t="shared" si="126"/>
        <v>159</v>
      </c>
      <c r="AL205" s="106">
        <f t="shared" si="126"/>
        <v>137</v>
      </c>
      <c r="AM205" s="106">
        <f t="shared" ref="AM205:BR205" si="127">AM111+AM204</f>
        <v>126.33333333333333</v>
      </c>
      <c r="AN205" s="106">
        <f t="shared" si="127"/>
        <v>131</v>
      </c>
      <c r="AO205" s="106">
        <f t="shared" si="127"/>
        <v>132.66666666666669</v>
      </c>
      <c r="AP205" s="106">
        <f t="shared" si="127"/>
        <v>110.33333333333333</v>
      </c>
      <c r="AQ205" s="106">
        <f t="shared" si="127"/>
        <v>100.66666666666667</v>
      </c>
      <c r="AR205" s="106">
        <f t="shared" si="127"/>
        <v>115</v>
      </c>
      <c r="AS205" s="106">
        <f t="shared" si="127"/>
        <v>87</v>
      </c>
      <c r="AT205" s="106">
        <f t="shared" si="127"/>
        <v>74.666666666666671</v>
      </c>
      <c r="AU205" s="106">
        <f t="shared" si="127"/>
        <v>46</v>
      </c>
      <c r="AV205" s="106">
        <f t="shared" si="127"/>
        <v>58</v>
      </c>
      <c r="AW205" s="106">
        <f t="shared" si="127"/>
        <v>58.333333333333336</v>
      </c>
      <c r="AX205" s="106">
        <f t="shared" si="127"/>
        <v>30</v>
      </c>
      <c r="AY205" s="106">
        <f t="shared" si="127"/>
        <v>0</v>
      </c>
      <c r="AZ205" s="106">
        <f t="shared" si="127"/>
        <v>0</v>
      </c>
      <c r="BA205" s="106">
        <f t="shared" si="127"/>
        <v>0</v>
      </c>
      <c r="BB205" s="106">
        <f t="shared" si="127"/>
        <v>0</v>
      </c>
      <c r="BC205" s="106">
        <f t="shared" si="127"/>
        <v>0</v>
      </c>
      <c r="BD205" s="106">
        <f t="shared" si="127"/>
        <v>0</v>
      </c>
      <c r="BE205" s="106">
        <f t="shared" si="127"/>
        <v>0</v>
      </c>
      <c r="BF205" s="268"/>
      <c r="BG205" s="115"/>
      <c r="BH205" s="99"/>
      <c r="BI205" s="100"/>
      <c r="BJ205" s="57"/>
      <c r="BK205" s="57"/>
      <c r="BL205" s="57"/>
      <c r="BM205" s="57"/>
      <c r="BN205" s="57"/>
      <c r="BO205" s="57"/>
      <c r="BP205" s="57"/>
      <c r="BQ205" s="57"/>
      <c r="BR205" s="57"/>
      <c r="BS205" s="57"/>
      <c r="BT205" s="57"/>
      <c r="BU205" s="57"/>
      <c r="BV205" s="57"/>
      <c r="BW205" s="57"/>
      <c r="BX205" s="57"/>
      <c r="BY205" s="57"/>
      <c r="BZ205" s="57"/>
      <c r="CA205" s="57"/>
      <c r="CB205" s="57"/>
      <c r="CC205" s="57"/>
      <c r="CD205" s="57"/>
      <c r="CE205" s="57"/>
      <c r="CF205" s="57"/>
      <c r="CG205" s="57"/>
      <c r="CH205" s="57"/>
      <c r="CI205" s="57"/>
      <c r="CJ205" s="57"/>
    </row>
    <row r="206" spans="1:88" s="2" customFormat="1" ht="16.5" x14ac:dyDescent="0.2">
      <c r="A206" s="135" t="s">
        <v>175</v>
      </c>
      <c r="B206" s="65"/>
      <c r="C206" s="65"/>
      <c r="D206" s="50"/>
      <c r="E206" s="61"/>
      <c r="F206" s="61"/>
      <c r="G206" s="251"/>
      <c r="H206" s="107"/>
      <c r="I206" s="107"/>
      <c r="J206" s="107"/>
      <c r="K206" s="107"/>
      <c r="L206" s="107"/>
      <c r="M206" s="107"/>
      <c r="N206" s="107"/>
      <c r="O206" s="107"/>
      <c r="P206" s="107"/>
      <c r="Q206" s="107"/>
      <c r="R206" s="107"/>
      <c r="S206" s="107"/>
      <c r="T206" s="107"/>
      <c r="U206" s="107"/>
      <c r="V206" s="107"/>
      <c r="W206" s="107"/>
      <c r="X206" s="107"/>
      <c r="Y206" s="107"/>
      <c r="Z206" s="107"/>
      <c r="AA206" s="107"/>
      <c r="AB206" s="107"/>
      <c r="AC206" s="107"/>
      <c r="AD206" s="107"/>
      <c r="AE206" s="107"/>
      <c r="AF206" s="107"/>
      <c r="AG206" s="107"/>
      <c r="AH206" s="107"/>
      <c r="AI206" s="107"/>
      <c r="AJ206" s="107"/>
      <c r="AK206" s="107"/>
      <c r="AL206" s="107"/>
      <c r="AM206" s="107"/>
      <c r="AN206" s="107"/>
      <c r="AO206" s="107"/>
      <c r="AP206" s="107"/>
      <c r="AQ206" s="107"/>
      <c r="AR206" s="107"/>
      <c r="AS206" s="107"/>
      <c r="AT206" s="107"/>
      <c r="AU206" s="107"/>
      <c r="AV206" s="107"/>
      <c r="AW206" s="107"/>
      <c r="AX206" s="107"/>
      <c r="AY206" s="107"/>
      <c r="AZ206" s="107"/>
      <c r="BA206" s="107"/>
      <c r="BB206" s="107"/>
      <c r="BC206" s="107"/>
      <c r="BD206" s="107"/>
      <c r="BE206" s="25"/>
      <c r="BF206" s="25"/>
      <c r="BG206" s="25"/>
      <c r="BH206" s="42"/>
      <c r="BI206" s="56"/>
    </row>
    <row r="207" spans="1:88" s="25" customFormat="1" x14ac:dyDescent="0.2">
      <c r="A207" s="135" t="s">
        <v>175</v>
      </c>
      <c r="B207" s="65"/>
      <c r="C207" s="65"/>
      <c r="D207" s="50"/>
      <c r="G207" s="252"/>
      <c r="H207" s="46"/>
      <c r="I207" s="46"/>
      <c r="J207" s="46"/>
      <c r="K207" s="46"/>
      <c r="M207" s="46"/>
      <c r="O207" s="46"/>
      <c r="AI207" s="36"/>
      <c r="AK207" s="24"/>
      <c r="BH207" s="17"/>
      <c r="BI207" s="56"/>
    </row>
    <row r="208" spans="1:88" s="17" customFormat="1" ht="15.75" x14ac:dyDescent="0.25">
      <c r="A208" s="135" t="s">
        <v>175</v>
      </c>
      <c r="B208" s="65"/>
      <c r="C208" s="65"/>
      <c r="D208" s="48"/>
      <c r="E208" s="23"/>
      <c r="F208" s="23"/>
      <c r="G208" s="253"/>
      <c r="H208" s="23"/>
      <c r="I208" s="48"/>
      <c r="J208" s="23"/>
      <c r="K208" s="23"/>
      <c r="L208" s="23"/>
      <c r="M208" s="23"/>
      <c r="AD208" s="23"/>
      <c r="AF208" s="23"/>
      <c r="AG208" s="23"/>
      <c r="AH208" s="23"/>
      <c r="AI208" s="23"/>
      <c r="AK208" s="48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X208" s="23"/>
      <c r="BH208" s="18"/>
      <c r="BI208" s="85"/>
      <c r="BJ208" s="23"/>
      <c r="BK208" s="23"/>
      <c r="BL208" s="23"/>
      <c r="BM208" s="23"/>
      <c r="BN208" s="23"/>
      <c r="BO208" s="23"/>
      <c r="BP208" s="23"/>
    </row>
    <row r="209" spans="1:68" s="25" customFormat="1" ht="12.75" customHeight="1" x14ac:dyDescent="0.2">
      <c r="A209" s="135" t="s">
        <v>175</v>
      </c>
      <c r="B209" s="65"/>
      <c r="C209" s="65"/>
      <c r="G209" s="323"/>
      <c r="H209" s="324"/>
      <c r="I209" s="324"/>
      <c r="J209" s="324"/>
      <c r="K209" s="325"/>
      <c r="M209" s="46"/>
      <c r="O209" s="46"/>
      <c r="V209" s="46"/>
      <c r="W209" s="46"/>
      <c r="X209" s="46"/>
      <c r="AI209" s="36"/>
      <c r="AK209" s="24"/>
      <c r="BH209" s="42"/>
      <c r="BI209" s="56"/>
    </row>
    <row r="210" spans="1:68" s="25" customFormat="1" ht="20.25" customHeight="1" x14ac:dyDescent="0.2">
      <c r="A210" s="135" t="s">
        <v>175</v>
      </c>
      <c r="B210" s="65"/>
      <c r="C210" s="65"/>
      <c r="G210" s="277"/>
      <c r="H210" s="277"/>
      <c r="I210" s="277"/>
      <c r="J210" s="277"/>
      <c r="K210" s="277"/>
      <c r="L210" s="277"/>
      <c r="AI210" s="36"/>
      <c r="AK210" s="24"/>
      <c r="BH210" s="42"/>
      <c r="BI210" s="56"/>
    </row>
    <row r="211" spans="1:68" s="25" customFormat="1" ht="19.899999999999999" customHeight="1" x14ac:dyDescent="0.2">
      <c r="A211" s="135" t="s">
        <v>175</v>
      </c>
      <c r="B211" s="65"/>
      <c r="C211" s="65"/>
      <c r="G211" s="339" t="s">
        <v>76</v>
      </c>
      <c r="H211" s="339"/>
      <c r="I211" s="339"/>
      <c r="J211" s="339"/>
      <c r="K211" s="339"/>
      <c r="L211" s="77" t="s">
        <v>7</v>
      </c>
      <c r="M211" s="46"/>
      <c r="O211" s="344" t="s">
        <v>63</v>
      </c>
      <c r="P211" s="345"/>
      <c r="Q211" s="345"/>
      <c r="R211" s="345"/>
      <c r="S211" s="345"/>
      <c r="T211" s="346"/>
      <c r="U211" s="77" t="s">
        <v>84</v>
      </c>
      <c r="X211" s="26" t="s">
        <v>77</v>
      </c>
      <c r="Y211" s="27"/>
      <c r="Z211" s="27"/>
      <c r="AA211" s="27"/>
      <c r="AB211" s="27"/>
      <c r="AC211" s="28"/>
      <c r="AD211" s="87" t="s">
        <v>78</v>
      </c>
      <c r="AE211" s="46"/>
      <c r="AF211" s="46"/>
      <c r="AG211" s="344" t="s">
        <v>64</v>
      </c>
      <c r="AH211" s="345"/>
      <c r="AI211" s="345"/>
      <c r="AJ211" s="345"/>
      <c r="AK211" s="346"/>
      <c r="AL211" s="87" t="s">
        <v>79</v>
      </c>
      <c r="AM211" s="4"/>
      <c r="AN211" s="4"/>
      <c r="AO211" s="277"/>
      <c r="AP211" s="277"/>
      <c r="AQ211" s="277"/>
      <c r="AR211" s="277"/>
      <c r="AS211" s="277"/>
      <c r="AT211" s="277"/>
      <c r="AU211" s="277"/>
      <c r="AV211" s="277"/>
      <c r="AW211" s="277"/>
      <c r="AX211" s="278"/>
      <c r="AY211" s="48"/>
      <c r="AZ211" s="4"/>
      <c r="BA211" s="4"/>
      <c r="BB211" s="4"/>
      <c r="BC211" s="4"/>
      <c r="BD211" s="4"/>
      <c r="BE211" s="4"/>
      <c r="BF211" s="4"/>
      <c r="BG211" s="4"/>
      <c r="BH211" s="42"/>
      <c r="BI211" s="56"/>
    </row>
    <row r="212" spans="1:68" s="25" customFormat="1" ht="29.45" customHeight="1" x14ac:dyDescent="0.2">
      <c r="A212" s="135" t="s">
        <v>175</v>
      </c>
      <c r="B212" s="65"/>
      <c r="C212" s="65"/>
      <c r="G212" s="347" t="s">
        <v>62</v>
      </c>
      <c r="H212" s="347"/>
      <c r="I212" s="347"/>
      <c r="J212" s="347"/>
      <c r="K212" s="347"/>
      <c r="L212" s="77" t="s">
        <v>80</v>
      </c>
      <c r="M212" s="46"/>
      <c r="O212" s="344" t="s">
        <v>81</v>
      </c>
      <c r="P212" s="345"/>
      <c r="Q212" s="345"/>
      <c r="R212" s="345"/>
      <c r="S212" s="345"/>
      <c r="T212" s="346"/>
      <c r="U212" s="78" t="s">
        <v>72</v>
      </c>
      <c r="X212" s="344" t="s">
        <v>82</v>
      </c>
      <c r="Y212" s="345"/>
      <c r="Z212" s="345"/>
      <c r="AA212" s="345"/>
      <c r="AB212" s="345"/>
      <c r="AC212" s="346"/>
      <c r="AD212" s="87" t="s">
        <v>48</v>
      </c>
      <c r="AE212" s="46"/>
      <c r="AF212" s="46"/>
      <c r="AG212" s="316" t="s">
        <v>87</v>
      </c>
      <c r="AH212" s="317"/>
      <c r="AI212" s="317"/>
      <c r="AJ212" s="317"/>
      <c r="AK212" s="317"/>
      <c r="AL212" s="77" t="s">
        <v>50</v>
      </c>
      <c r="AM212" s="4"/>
      <c r="AN212" s="18"/>
      <c r="AO212" s="277"/>
      <c r="AP212" s="277"/>
      <c r="AQ212" s="277"/>
      <c r="AR212" s="277"/>
      <c r="AS212" s="277"/>
      <c r="AT212" s="277"/>
      <c r="AU212" s="277"/>
      <c r="AV212" s="277"/>
      <c r="AW212" s="277"/>
      <c r="AX212" s="279"/>
      <c r="AY212" s="4"/>
      <c r="AZ212" s="4"/>
      <c r="BA212" s="4"/>
      <c r="BB212" s="4"/>
      <c r="BC212" s="4"/>
      <c r="BD212" s="4"/>
      <c r="BE212" s="4"/>
      <c r="BF212" s="4"/>
      <c r="BG212" s="4"/>
      <c r="BH212" s="42"/>
      <c r="BI212" s="56"/>
    </row>
    <row r="213" spans="1:68" s="25" customFormat="1" ht="29.45" customHeight="1" x14ac:dyDescent="0.2">
      <c r="A213" s="135" t="s">
        <v>175</v>
      </c>
      <c r="B213" s="65"/>
      <c r="C213" s="65"/>
      <c r="G213" s="347" t="s">
        <v>65</v>
      </c>
      <c r="H213" s="347"/>
      <c r="I213" s="347"/>
      <c r="J213" s="347"/>
      <c r="K213" s="347"/>
      <c r="L213" s="87" t="s">
        <v>83</v>
      </c>
      <c r="M213" s="46"/>
      <c r="O213" s="29" t="s">
        <v>85</v>
      </c>
      <c r="P213" s="30"/>
      <c r="Q213" s="30"/>
      <c r="R213" s="30"/>
      <c r="S213" s="30"/>
      <c r="T213" s="31"/>
      <c r="U213" s="78" t="s">
        <v>86</v>
      </c>
      <c r="X213" s="316"/>
      <c r="Y213" s="317"/>
      <c r="Z213" s="317"/>
      <c r="AA213" s="317"/>
      <c r="AB213" s="317"/>
      <c r="AC213" s="318"/>
      <c r="AD213" s="87"/>
      <c r="AG213" s="316" t="s">
        <v>107</v>
      </c>
      <c r="AH213" s="317"/>
      <c r="AI213" s="317"/>
      <c r="AJ213" s="317"/>
      <c r="AK213" s="318"/>
      <c r="AL213" s="77" t="s">
        <v>2</v>
      </c>
      <c r="AM213" s="18"/>
      <c r="AN213" s="18"/>
      <c r="AO213" s="278"/>
      <c r="AP213" s="278"/>
      <c r="AQ213" s="278"/>
      <c r="AR213" s="278"/>
      <c r="AS213" s="278"/>
      <c r="AT213" s="278"/>
      <c r="AU213" s="278"/>
      <c r="AV213" s="278"/>
      <c r="AW213" s="278"/>
      <c r="AX213" s="278"/>
      <c r="AY213" s="4"/>
      <c r="AZ213" s="4"/>
      <c r="BA213" s="4"/>
      <c r="BB213" s="4"/>
      <c r="BC213" s="4"/>
      <c r="BD213" s="4"/>
      <c r="BE213" s="4"/>
      <c r="BF213" s="4"/>
      <c r="BG213" s="4"/>
      <c r="BH213" s="42"/>
      <c r="BI213" s="56"/>
    </row>
    <row r="214" spans="1:68" s="25" customFormat="1" ht="33" customHeight="1" x14ac:dyDescent="0.2">
      <c r="A214" s="135" t="s">
        <v>175</v>
      </c>
      <c r="B214" s="65"/>
      <c r="C214" s="65"/>
      <c r="G214" s="252"/>
      <c r="H214" s="46"/>
      <c r="I214" s="46"/>
      <c r="J214" s="46"/>
      <c r="K214" s="46"/>
      <c r="M214" s="46"/>
      <c r="O214" s="46"/>
      <c r="AI214" s="36"/>
      <c r="AK214" s="24"/>
      <c r="BH214" s="17"/>
      <c r="BI214" s="56"/>
    </row>
    <row r="215" spans="1:68" s="25" customFormat="1" ht="33" customHeight="1" x14ac:dyDescent="0.2">
      <c r="A215" s="135"/>
      <c r="B215" s="65"/>
      <c r="C215" s="65"/>
      <c r="G215" s="252"/>
      <c r="H215" s="46"/>
      <c r="I215" s="46"/>
      <c r="J215" s="46"/>
      <c r="K215" s="46"/>
      <c r="M215" s="46"/>
      <c r="O215" s="46"/>
      <c r="AI215" s="36"/>
      <c r="AK215" s="24"/>
      <c r="BH215" s="17"/>
      <c r="BI215" s="56"/>
    </row>
    <row r="216" spans="1:68" s="17" customFormat="1" ht="18.75" customHeight="1" x14ac:dyDescent="0.25">
      <c r="A216" s="135" t="s">
        <v>175</v>
      </c>
      <c r="B216" s="65"/>
      <c r="C216" s="65"/>
      <c r="D216" s="96" t="s">
        <v>88</v>
      </c>
      <c r="E216" s="23"/>
      <c r="F216" s="23"/>
      <c r="G216" s="253"/>
      <c r="H216" s="23"/>
      <c r="J216" s="23"/>
      <c r="K216" s="23"/>
      <c r="L216" s="96" t="s">
        <v>89</v>
      </c>
      <c r="M216" s="23"/>
      <c r="AA216" s="96"/>
      <c r="AF216" s="23"/>
      <c r="AG216" s="23"/>
      <c r="AH216" s="23"/>
      <c r="AI216" s="23"/>
      <c r="AK216" s="48"/>
      <c r="AL216" s="23"/>
      <c r="AM216" s="23"/>
      <c r="AN216" s="23"/>
      <c r="AO216" s="23"/>
      <c r="AP216" s="23"/>
      <c r="AQ216" s="23"/>
      <c r="AR216" s="23"/>
      <c r="AS216" s="96"/>
      <c r="AT216" s="23"/>
      <c r="AU216" s="23"/>
      <c r="AV216" s="23"/>
      <c r="AX216" s="23"/>
      <c r="BH216" s="18"/>
      <c r="BI216" s="85"/>
      <c r="BJ216" s="23"/>
      <c r="BK216" s="23"/>
      <c r="BL216" s="23"/>
      <c r="BM216" s="23"/>
      <c r="BN216" s="23"/>
      <c r="BO216" s="23"/>
      <c r="BP216" s="23"/>
    </row>
    <row r="217" spans="1:68" ht="18" customHeight="1" x14ac:dyDescent="0.2">
      <c r="A217" s="135" t="s">
        <v>175</v>
      </c>
      <c r="B217" s="65"/>
      <c r="D217" s="104"/>
    </row>
    <row r="218" spans="1:68" ht="18" customHeight="1" x14ac:dyDescent="0.2">
      <c r="A218" s="133" t="s">
        <v>37</v>
      </c>
      <c r="D218" s="96" t="s">
        <v>90</v>
      </c>
      <c r="L218" s="48" t="s">
        <v>91</v>
      </c>
      <c r="AA218" s="17"/>
      <c r="AB218" s="17"/>
      <c r="AC218" s="17"/>
      <c r="AD218" s="23" t="s">
        <v>92</v>
      </c>
      <c r="AE218" s="17"/>
      <c r="AF218" s="23"/>
      <c r="AG218" s="23"/>
      <c r="AH218" s="23"/>
      <c r="AI218" s="23"/>
      <c r="AJ218" s="17"/>
      <c r="AK218" s="48"/>
      <c r="AL218" s="23"/>
      <c r="AM218" s="23"/>
      <c r="AN218" s="23"/>
      <c r="AO218" s="23"/>
      <c r="AP218" s="23"/>
      <c r="AQ218" s="23"/>
      <c r="AR218" s="23"/>
      <c r="AS218" s="96" t="s">
        <v>93</v>
      </c>
      <c r="AT218" s="23"/>
    </row>
    <row r="219" spans="1:68" ht="18" customHeight="1" x14ac:dyDescent="0.2">
      <c r="D219" s="96"/>
      <c r="L219" s="48"/>
      <c r="AS219" s="173"/>
    </row>
    <row r="220" spans="1:68" ht="18" customHeight="1" x14ac:dyDescent="0.2">
      <c r="A220" s="133" t="s">
        <v>9</v>
      </c>
      <c r="D220" s="96" t="s">
        <v>94</v>
      </c>
      <c r="L220" s="48" t="s">
        <v>112</v>
      </c>
      <c r="AA220" s="17"/>
      <c r="AB220" s="17"/>
      <c r="AC220" s="17"/>
      <c r="AD220" s="23" t="s">
        <v>92</v>
      </c>
      <c r="AE220" s="17"/>
      <c r="AF220" s="23"/>
      <c r="AG220" s="23"/>
      <c r="AH220" s="23"/>
      <c r="AI220" s="23"/>
      <c r="AJ220" s="17"/>
      <c r="AK220" s="48"/>
      <c r="AL220" s="23"/>
      <c r="AM220" s="23"/>
      <c r="AN220" s="23"/>
      <c r="AO220" s="23"/>
      <c r="AP220" s="23"/>
      <c r="AQ220" s="23"/>
      <c r="AR220" s="23"/>
      <c r="AS220" s="96" t="s">
        <v>93</v>
      </c>
      <c r="AT220" s="23"/>
    </row>
    <row r="221" spans="1:68" ht="18" customHeight="1" x14ac:dyDescent="0.2">
      <c r="D221" s="96"/>
      <c r="I221" s="48"/>
      <c r="AS221" s="173"/>
    </row>
    <row r="222" spans="1:68" ht="18" customHeight="1" x14ac:dyDescent="0.2">
      <c r="A222" s="134" t="s">
        <v>5</v>
      </c>
      <c r="D222" s="96" t="s">
        <v>95</v>
      </c>
      <c r="L222" s="48" t="s">
        <v>141</v>
      </c>
      <c r="AA222" s="17"/>
      <c r="AB222" s="17"/>
      <c r="AC222" s="17"/>
      <c r="AD222" s="23" t="s">
        <v>92</v>
      </c>
      <c r="AE222" s="17"/>
      <c r="AF222" s="23"/>
      <c r="AG222" s="23"/>
      <c r="AH222" s="23"/>
      <c r="AI222" s="23"/>
      <c r="AJ222" s="17"/>
      <c r="AK222" s="48"/>
      <c r="AL222" s="23"/>
      <c r="AM222" s="23"/>
      <c r="AN222" s="23"/>
      <c r="AO222" s="23"/>
      <c r="AP222" s="23"/>
      <c r="AQ222" s="23"/>
      <c r="AR222" s="23"/>
      <c r="AS222" s="96" t="s">
        <v>93</v>
      </c>
      <c r="AT222" s="23"/>
    </row>
    <row r="223" spans="1:68" ht="23.25" customHeight="1" x14ac:dyDescent="0.2">
      <c r="D223" s="96"/>
      <c r="L223" s="48"/>
      <c r="X223" s="62"/>
      <c r="AS223" s="173"/>
    </row>
    <row r="224" spans="1:68" ht="18" customHeight="1" x14ac:dyDescent="0.2">
      <c r="A224" s="134" t="s">
        <v>11</v>
      </c>
      <c r="D224" s="96" t="s">
        <v>173</v>
      </c>
      <c r="L224" s="48" t="s">
        <v>174</v>
      </c>
      <c r="AA224" s="17"/>
      <c r="AB224" s="17"/>
      <c r="AC224" s="17"/>
      <c r="AD224" s="23" t="s">
        <v>92</v>
      </c>
      <c r="AE224" s="17"/>
      <c r="AF224" s="23"/>
      <c r="AG224" s="23"/>
      <c r="AH224" s="23"/>
      <c r="AI224" s="23"/>
      <c r="AJ224" s="17"/>
      <c r="AK224" s="48"/>
      <c r="AL224" s="23"/>
      <c r="AM224" s="23"/>
      <c r="AN224" s="23"/>
      <c r="AO224" s="23"/>
      <c r="AP224" s="23"/>
      <c r="AQ224" s="23"/>
      <c r="AR224" s="23"/>
      <c r="AS224" s="96" t="s">
        <v>93</v>
      </c>
      <c r="AT224" s="23"/>
    </row>
    <row r="225" spans="1:68" ht="23.25" customHeight="1" x14ac:dyDescent="0.2">
      <c r="D225" s="96"/>
      <c r="L225" s="48"/>
      <c r="X225" s="62"/>
      <c r="AS225" s="173"/>
    </row>
    <row r="226" spans="1:68" ht="23.25" customHeight="1" x14ac:dyDescent="0.2">
      <c r="A226" s="133" t="s">
        <v>7</v>
      </c>
      <c r="D226" s="96" t="s">
        <v>96</v>
      </c>
      <c r="L226" s="48" t="s">
        <v>97</v>
      </c>
      <c r="X226" s="62"/>
      <c r="AA226" s="17"/>
      <c r="AB226" s="17"/>
      <c r="AC226" s="17"/>
      <c r="AD226" s="23" t="s">
        <v>92</v>
      </c>
      <c r="AE226" s="17"/>
      <c r="AF226" s="23"/>
      <c r="AG226" s="23"/>
      <c r="AH226" s="23"/>
      <c r="AI226" s="23"/>
      <c r="AJ226" s="17"/>
      <c r="AK226" s="48"/>
      <c r="AL226" s="23"/>
      <c r="AM226" s="23"/>
      <c r="AN226" s="23"/>
      <c r="AO226" s="23"/>
      <c r="AP226" s="23"/>
      <c r="AQ226" s="23"/>
      <c r="AR226" s="23"/>
      <c r="AS226" s="96" t="s">
        <v>93</v>
      </c>
      <c r="AT226" s="23"/>
    </row>
    <row r="227" spans="1:68" ht="23.25" customHeight="1" x14ac:dyDescent="0.2">
      <c r="X227" s="62"/>
    </row>
    <row r="228" spans="1:68" ht="23.25" x14ac:dyDescent="0.2">
      <c r="A228" s="133" t="s">
        <v>12</v>
      </c>
      <c r="D228" s="96" t="s">
        <v>98</v>
      </c>
      <c r="L228" s="48" t="s">
        <v>139</v>
      </c>
      <c r="X228" s="62"/>
      <c r="AA228" s="17"/>
      <c r="AB228" s="17"/>
      <c r="AC228" s="17"/>
      <c r="AD228" s="23" t="s">
        <v>92</v>
      </c>
      <c r="AE228" s="17"/>
      <c r="AF228" s="23"/>
      <c r="AG228" s="23"/>
      <c r="AH228" s="23"/>
      <c r="AI228" s="23"/>
      <c r="AJ228" s="17"/>
      <c r="AK228" s="48"/>
      <c r="AL228" s="23"/>
      <c r="AM228" s="23"/>
      <c r="AN228" s="23"/>
      <c r="AO228" s="23"/>
      <c r="AP228" s="23"/>
      <c r="AQ228" s="23"/>
      <c r="AR228" s="23"/>
      <c r="AS228" s="96" t="s">
        <v>93</v>
      </c>
      <c r="AT228" s="23"/>
    </row>
    <row r="229" spans="1:68" ht="23.25" customHeight="1" x14ac:dyDescent="0.2">
      <c r="X229" s="62"/>
    </row>
    <row r="230" spans="1:68" ht="18.75" thickBot="1" x14ac:dyDescent="0.25">
      <c r="D230" s="96"/>
      <c r="L230" s="48"/>
      <c r="P230" s="25"/>
      <c r="Q230" s="25"/>
      <c r="R230" s="25"/>
      <c r="S230" s="25"/>
      <c r="AD230" s="23"/>
      <c r="AS230" s="96"/>
    </row>
    <row r="231" spans="1:68" s="25" customFormat="1" x14ac:dyDescent="0.2">
      <c r="A231" s="132"/>
      <c r="B231" s="65"/>
      <c r="C231" s="65"/>
      <c r="D231" s="10"/>
      <c r="E231" s="10"/>
      <c r="F231" s="5" t="s">
        <v>16</v>
      </c>
      <c r="G231" s="222">
        <v>1</v>
      </c>
      <c r="H231" s="19">
        <v>1</v>
      </c>
      <c r="I231" s="20">
        <v>2</v>
      </c>
      <c r="J231" s="19">
        <v>3</v>
      </c>
      <c r="K231" s="20">
        <v>4</v>
      </c>
      <c r="L231" s="19">
        <v>5</v>
      </c>
      <c r="M231" s="20">
        <v>6</v>
      </c>
      <c r="N231" s="19">
        <v>7</v>
      </c>
      <c r="O231" s="20">
        <v>8</v>
      </c>
      <c r="P231" s="19">
        <v>9</v>
      </c>
      <c r="Q231" s="20">
        <v>10</v>
      </c>
      <c r="R231" s="19">
        <v>11</v>
      </c>
      <c r="S231" s="20">
        <v>12</v>
      </c>
      <c r="T231" s="19">
        <v>13</v>
      </c>
      <c r="U231" s="20">
        <v>14</v>
      </c>
      <c r="V231" s="19">
        <v>15</v>
      </c>
      <c r="W231" s="20">
        <v>16</v>
      </c>
      <c r="X231" s="19">
        <v>17</v>
      </c>
      <c r="Y231" s="20">
        <v>18</v>
      </c>
      <c r="Z231" s="19">
        <v>19</v>
      </c>
      <c r="AA231" s="20">
        <v>20</v>
      </c>
      <c r="AB231" s="19">
        <v>21</v>
      </c>
      <c r="AC231" s="20">
        <v>22</v>
      </c>
      <c r="AD231" s="19">
        <v>23</v>
      </c>
      <c r="AE231" s="20">
        <v>24</v>
      </c>
      <c r="AF231" s="19">
        <v>25</v>
      </c>
      <c r="AG231" s="20">
        <v>26</v>
      </c>
      <c r="AH231" s="19">
        <v>27</v>
      </c>
      <c r="AI231" s="20">
        <v>28</v>
      </c>
      <c r="AJ231" s="19">
        <v>29</v>
      </c>
      <c r="AK231" s="20">
        <v>30</v>
      </c>
      <c r="AL231" s="19">
        <v>31</v>
      </c>
      <c r="AM231" s="20">
        <v>32</v>
      </c>
      <c r="AN231" s="19">
        <v>33</v>
      </c>
      <c r="AO231" s="20">
        <v>34</v>
      </c>
      <c r="AP231" s="19">
        <v>35</v>
      </c>
      <c r="AQ231" s="20">
        <v>36</v>
      </c>
      <c r="AR231" s="19">
        <v>37</v>
      </c>
      <c r="AS231" s="20">
        <v>38</v>
      </c>
      <c r="AT231" s="19">
        <v>39</v>
      </c>
      <c r="AU231" s="20">
        <v>40</v>
      </c>
      <c r="AV231" s="19">
        <v>41</v>
      </c>
      <c r="AW231" s="20">
        <v>42</v>
      </c>
      <c r="AX231" s="19">
        <v>43</v>
      </c>
      <c r="AY231" s="20">
        <v>44</v>
      </c>
      <c r="AZ231" s="19">
        <v>45</v>
      </c>
      <c r="BA231" s="20">
        <v>46</v>
      </c>
      <c r="BB231" s="19">
        <v>47</v>
      </c>
      <c r="BC231" s="20">
        <v>48</v>
      </c>
      <c r="BD231" s="19">
        <v>49</v>
      </c>
      <c r="BE231" s="20">
        <v>50</v>
      </c>
      <c r="BF231" s="20">
        <v>51</v>
      </c>
      <c r="BG231" s="49">
        <v>52</v>
      </c>
      <c r="BI231" s="10"/>
      <c r="BJ231" s="70"/>
      <c r="BK231" s="70"/>
      <c r="BL231" s="70" t="s">
        <v>99</v>
      </c>
      <c r="BM231" s="70"/>
      <c r="BN231" s="70"/>
      <c r="BO231" s="70"/>
      <c r="BP231" s="49"/>
    </row>
    <row r="232" spans="1:68" s="50" customFormat="1" ht="77.25" customHeight="1" x14ac:dyDescent="0.2">
      <c r="A232" s="132"/>
      <c r="B232" s="65"/>
      <c r="C232" s="65"/>
      <c r="D232" s="340" t="s">
        <v>14</v>
      </c>
      <c r="E232" s="341" t="s">
        <v>15</v>
      </c>
      <c r="F232" s="43" t="s">
        <v>17</v>
      </c>
      <c r="G232" s="223">
        <f>G15</f>
        <v>45894</v>
      </c>
      <c r="H232" s="51">
        <f t="shared" ref="H232:AC232" si="128">G232+7</f>
        <v>45901</v>
      </c>
      <c r="I232" s="51">
        <f t="shared" si="128"/>
        <v>45908</v>
      </c>
      <c r="J232" s="51">
        <f t="shared" si="128"/>
        <v>45915</v>
      </c>
      <c r="K232" s="51">
        <f t="shared" si="128"/>
        <v>45922</v>
      </c>
      <c r="L232" s="51">
        <f t="shared" si="128"/>
        <v>45929</v>
      </c>
      <c r="M232" s="51">
        <f t="shared" si="128"/>
        <v>45936</v>
      </c>
      <c r="N232" s="51">
        <f t="shared" si="128"/>
        <v>45943</v>
      </c>
      <c r="O232" s="51">
        <f t="shared" si="128"/>
        <v>45950</v>
      </c>
      <c r="P232" s="51">
        <f t="shared" si="128"/>
        <v>45957</v>
      </c>
      <c r="Q232" s="51">
        <f t="shared" si="128"/>
        <v>45964</v>
      </c>
      <c r="R232" s="51">
        <f t="shared" si="128"/>
        <v>45971</v>
      </c>
      <c r="S232" s="51">
        <f t="shared" si="128"/>
        <v>45978</v>
      </c>
      <c r="T232" s="51">
        <f t="shared" si="128"/>
        <v>45985</v>
      </c>
      <c r="U232" s="51">
        <f t="shared" si="128"/>
        <v>45992</v>
      </c>
      <c r="V232" s="51">
        <f t="shared" si="128"/>
        <v>45999</v>
      </c>
      <c r="W232" s="51">
        <f t="shared" si="128"/>
        <v>46006</v>
      </c>
      <c r="X232" s="51">
        <f t="shared" si="128"/>
        <v>46013</v>
      </c>
      <c r="Y232" s="51">
        <f t="shared" si="128"/>
        <v>46020</v>
      </c>
      <c r="Z232" s="51">
        <f t="shared" si="128"/>
        <v>46027</v>
      </c>
      <c r="AA232" s="52">
        <f t="shared" si="128"/>
        <v>46034</v>
      </c>
      <c r="AB232" s="53">
        <f t="shared" si="128"/>
        <v>46041</v>
      </c>
      <c r="AC232" s="51">
        <f t="shared" si="128"/>
        <v>46048</v>
      </c>
      <c r="AD232" s="51">
        <f t="shared" ref="AD232:BG232" si="129">AC232+7</f>
        <v>46055</v>
      </c>
      <c r="AE232" s="51">
        <f>AD232+7</f>
        <v>46062</v>
      </c>
      <c r="AF232" s="51">
        <f t="shared" si="129"/>
        <v>46069</v>
      </c>
      <c r="AG232" s="51">
        <f>AF232+7</f>
        <v>46076</v>
      </c>
      <c r="AH232" s="51">
        <f t="shared" si="129"/>
        <v>46083</v>
      </c>
      <c r="AI232" s="51">
        <f t="shared" si="129"/>
        <v>46090</v>
      </c>
      <c r="AJ232" s="51">
        <f t="shared" si="129"/>
        <v>46097</v>
      </c>
      <c r="AK232" s="51">
        <f t="shared" si="129"/>
        <v>46104</v>
      </c>
      <c r="AL232" s="51">
        <f t="shared" si="129"/>
        <v>46111</v>
      </c>
      <c r="AM232" s="51">
        <f t="shared" si="129"/>
        <v>46118</v>
      </c>
      <c r="AN232" s="51">
        <f t="shared" si="129"/>
        <v>46125</v>
      </c>
      <c r="AO232" s="51">
        <f t="shared" si="129"/>
        <v>46132</v>
      </c>
      <c r="AP232" s="51">
        <f t="shared" si="129"/>
        <v>46139</v>
      </c>
      <c r="AQ232" s="51">
        <f t="shared" si="129"/>
        <v>46146</v>
      </c>
      <c r="AR232" s="51">
        <f t="shared" si="129"/>
        <v>46153</v>
      </c>
      <c r="AS232" s="51">
        <f t="shared" si="129"/>
        <v>46160</v>
      </c>
      <c r="AT232" s="51">
        <f t="shared" si="129"/>
        <v>46167</v>
      </c>
      <c r="AU232" s="51">
        <f t="shared" si="129"/>
        <v>46174</v>
      </c>
      <c r="AV232" s="51">
        <f t="shared" si="129"/>
        <v>46181</v>
      </c>
      <c r="AW232" s="51">
        <f t="shared" si="129"/>
        <v>46188</v>
      </c>
      <c r="AX232" s="51">
        <f t="shared" si="129"/>
        <v>46195</v>
      </c>
      <c r="AY232" s="51">
        <f t="shared" si="129"/>
        <v>46202</v>
      </c>
      <c r="AZ232" s="51">
        <f t="shared" si="129"/>
        <v>46209</v>
      </c>
      <c r="BA232" s="51">
        <f t="shared" si="129"/>
        <v>46216</v>
      </c>
      <c r="BB232" s="51">
        <f t="shared" si="129"/>
        <v>46223</v>
      </c>
      <c r="BC232" s="51">
        <f t="shared" si="129"/>
        <v>46230</v>
      </c>
      <c r="BD232" s="51">
        <f t="shared" si="129"/>
        <v>46237</v>
      </c>
      <c r="BE232" s="51">
        <f t="shared" ref="BE232" si="130">BD232+7</f>
        <v>46244</v>
      </c>
      <c r="BF232" s="51">
        <f t="shared" ref="BF232" si="131">BE232+7</f>
        <v>46251</v>
      </c>
      <c r="BG232" s="271">
        <f t="shared" si="129"/>
        <v>46258</v>
      </c>
      <c r="BH232" s="110"/>
      <c r="BI232" s="338" t="s">
        <v>60</v>
      </c>
      <c r="BJ232" s="331" t="s">
        <v>61</v>
      </c>
      <c r="BK232" s="331" t="s">
        <v>62</v>
      </c>
      <c r="BL232" s="331" t="s">
        <v>63</v>
      </c>
      <c r="BM232" s="328" t="s">
        <v>121</v>
      </c>
      <c r="BN232" s="331" t="s">
        <v>64</v>
      </c>
      <c r="BO232" s="331" t="s">
        <v>65</v>
      </c>
      <c r="BP232" s="332" t="s">
        <v>66</v>
      </c>
    </row>
    <row r="233" spans="1:68" s="4" customFormat="1" x14ac:dyDescent="0.2">
      <c r="A233" s="132"/>
      <c r="B233" s="65"/>
      <c r="C233" s="65"/>
      <c r="D233" s="336"/>
      <c r="E233" s="342"/>
      <c r="F233" s="8" t="s">
        <v>19</v>
      </c>
      <c r="G233" s="224"/>
      <c r="H233" s="41">
        <v>1</v>
      </c>
      <c r="I233" s="41">
        <v>2</v>
      </c>
      <c r="J233" s="41">
        <v>3</v>
      </c>
      <c r="K233" s="41">
        <v>4</v>
      </c>
      <c r="L233" s="41">
        <v>5</v>
      </c>
      <c r="M233" s="41">
        <v>6</v>
      </c>
      <c r="N233" s="41">
        <v>7</v>
      </c>
      <c r="O233" s="41">
        <v>8</v>
      </c>
      <c r="P233" s="41">
        <v>9</v>
      </c>
      <c r="Q233" s="41">
        <v>10</v>
      </c>
      <c r="R233" s="41">
        <v>11</v>
      </c>
      <c r="S233" s="41">
        <v>12</v>
      </c>
      <c r="T233" s="41">
        <v>13</v>
      </c>
      <c r="U233" s="41">
        <v>14</v>
      </c>
      <c r="V233" s="41">
        <v>15</v>
      </c>
      <c r="W233" s="41">
        <v>16</v>
      </c>
      <c r="X233" s="41">
        <v>17</v>
      </c>
      <c r="Y233" s="41">
        <v>18</v>
      </c>
      <c r="Z233" s="41">
        <v>19</v>
      </c>
      <c r="AA233" s="41">
        <v>20</v>
      </c>
      <c r="AB233" s="41"/>
      <c r="AC233" s="41">
        <v>1</v>
      </c>
      <c r="AD233" s="41">
        <v>2</v>
      </c>
      <c r="AE233" s="41">
        <v>3</v>
      </c>
      <c r="AF233" s="41">
        <v>4</v>
      </c>
      <c r="AG233" s="41">
        <v>5</v>
      </c>
      <c r="AH233" s="41">
        <v>6</v>
      </c>
      <c r="AI233" s="41">
        <v>7</v>
      </c>
      <c r="AJ233" s="41">
        <v>8</v>
      </c>
      <c r="AK233" s="41">
        <v>9</v>
      </c>
      <c r="AL233" s="41">
        <v>10</v>
      </c>
      <c r="AM233" s="41">
        <v>11</v>
      </c>
      <c r="AN233" s="41">
        <v>12</v>
      </c>
      <c r="AO233" s="41">
        <v>13</v>
      </c>
      <c r="AP233" s="41">
        <v>14</v>
      </c>
      <c r="AQ233" s="41">
        <v>15</v>
      </c>
      <c r="AR233" s="41">
        <v>16</v>
      </c>
      <c r="AS233" s="41">
        <v>17</v>
      </c>
      <c r="AT233" s="41">
        <v>18</v>
      </c>
      <c r="AU233" s="41">
        <v>19</v>
      </c>
      <c r="AV233" s="41">
        <v>20</v>
      </c>
      <c r="AW233" s="32"/>
      <c r="AX233" s="32"/>
      <c r="AY233" s="32"/>
      <c r="AZ233" s="32"/>
      <c r="BA233" s="32"/>
      <c r="BB233" s="32"/>
      <c r="BC233" s="32"/>
      <c r="BD233" s="32"/>
      <c r="BE233" s="32"/>
      <c r="BF233" s="32"/>
      <c r="BG233" s="272"/>
      <c r="BI233" s="326"/>
      <c r="BJ233" s="321"/>
      <c r="BK233" s="321"/>
      <c r="BL233" s="321"/>
      <c r="BM233" s="329"/>
      <c r="BN233" s="321"/>
      <c r="BO233" s="321"/>
      <c r="BP233" s="333"/>
    </row>
    <row r="234" spans="1:68" s="4" customFormat="1" x14ac:dyDescent="0.2">
      <c r="A234" s="132"/>
      <c r="B234" s="65"/>
      <c r="C234" s="65"/>
      <c r="D234" s="336"/>
      <c r="E234" s="342"/>
      <c r="F234" s="8" t="s">
        <v>20</v>
      </c>
      <c r="G234" s="225"/>
      <c r="H234" s="1" t="s">
        <v>21</v>
      </c>
      <c r="I234" s="1" t="s">
        <v>22</v>
      </c>
      <c r="J234" s="1" t="s">
        <v>23</v>
      </c>
      <c r="K234" s="1" t="s">
        <v>24</v>
      </c>
      <c r="L234" s="1" t="s">
        <v>21</v>
      </c>
      <c r="M234" s="1" t="s">
        <v>22</v>
      </c>
      <c r="N234" s="1" t="s">
        <v>23</v>
      </c>
      <c r="O234" s="1" t="s">
        <v>24</v>
      </c>
      <c r="P234" s="1" t="s">
        <v>21</v>
      </c>
      <c r="Q234" s="1" t="s">
        <v>22</v>
      </c>
      <c r="R234" s="1" t="s">
        <v>23</v>
      </c>
      <c r="S234" s="1" t="s">
        <v>24</v>
      </c>
      <c r="T234" s="1" t="s">
        <v>21</v>
      </c>
      <c r="U234" s="1" t="s">
        <v>22</v>
      </c>
      <c r="V234" s="1" t="s">
        <v>23</v>
      </c>
      <c r="W234" s="1" t="s">
        <v>24</v>
      </c>
      <c r="X234" s="1" t="s">
        <v>21</v>
      </c>
      <c r="Y234" s="1" t="s">
        <v>22</v>
      </c>
      <c r="Z234" s="1" t="s">
        <v>23</v>
      </c>
      <c r="AA234" s="1" t="s">
        <v>24</v>
      </c>
      <c r="AB234" s="66"/>
      <c r="AC234" s="66" t="s">
        <v>21</v>
      </c>
      <c r="AD234" s="1" t="s">
        <v>22</v>
      </c>
      <c r="AE234" s="1" t="s">
        <v>23</v>
      </c>
      <c r="AF234" s="1" t="s">
        <v>24</v>
      </c>
      <c r="AG234" s="1" t="s">
        <v>21</v>
      </c>
      <c r="AH234" s="1" t="s">
        <v>22</v>
      </c>
      <c r="AI234" s="1" t="s">
        <v>23</v>
      </c>
      <c r="AJ234" s="1" t="s">
        <v>24</v>
      </c>
      <c r="AK234" s="1" t="s">
        <v>21</v>
      </c>
      <c r="AL234" s="1" t="s">
        <v>22</v>
      </c>
      <c r="AM234" s="1" t="s">
        <v>23</v>
      </c>
      <c r="AN234" s="1" t="s">
        <v>24</v>
      </c>
      <c r="AO234" s="1" t="s">
        <v>21</v>
      </c>
      <c r="AP234" s="1" t="s">
        <v>22</v>
      </c>
      <c r="AQ234" s="1" t="s">
        <v>23</v>
      </c>
      <c r="AR234" s="1" t="s">
        <v>24</v>
      </c>
      <c r="AS234" s="1" t="s">
        <v>21</v>
      </c>
      <c r="AT234" s="1" t="s">
        <v>22</v>
      </c>
      <c r="AU234" s="1" t="s">
        <v>23</v>
      </c>
      <c r="AV234" s="1" t="s">
        <v>24</v>
      </c>
      <c r="AW234" s="32"/>
      <c r="AX234" s="32"/>
      <c r="AY234" s="32"/>
      <c r="AZ234" s="32"/>
      <c r="BA234" s="32"/>
      <c r="BB234" s="32"/>
      <c r="BC234" s="32"/>
      <c r="BD234" s="32"/>
      <c r="BE234" s="32"/>
      <c r="BF234" s="1"/>
      <c r="BG234" s="272"/>
      <c r="BI234" s="326"/>
      <c r="BJ234" s="321"/>
      <c r="BK234" s="321"/>
      <c r="BL234" s="321"/>
      <c r="BM234" s="329"/>
      <c r="BN234" s="321"/>
      <c r="BO234" s="321"/>
      <c r="BP234" s="333"/>
    </row>
    <row r="235" spans="1:68" s="4" customFormat="1" ht="18.75" thickBot="1" x14ac:dyDescent="0.25">
      <c r="A235" s="132"/>
      <c r="B235" s="65"/>
      <c r="C235" s="65"/>
      <c r="D235" s="337"/>
      <c r="E235" s="343"/>
      <c r="F235" s="7" t="s">
        <v>25</v>
      </c>
      <c r="G235" s="226" t="s">
        <v>26</v>
      </c>
      <c r="H235" s="3" t="s">
        <v>26</v>
      </c>
      <c r="I235" s="3" t="s">
        <v>26</v>
      </c>
      <c r="J235" s="3" t="s">
        <v>26</v>
      </c>
      <c r="K235" s="3" t="s">
        <v>26</v>
      </c>
      <c r="L235" s="3" t="s">
        <v>26</v>
      </c>
      <c r="M235" s="3" t="s">
        <v>26</v>
      </c>
      <c r="N235" s="3" t="s">
        <v>26</v>
      </c>
      <c r="O235" s="3" t="s">
        <v>26</v>
      </c>
      <c r="P235" s="3" t="s">
        <v>26</v>
      </c>
      <c r="Q235" s="3" t="s">
        <v>26</v>
      </c>
      <c r="R235" s="3" t="s">
        <v>26</v>
      </c>
      <c r="S235" s="3" t="s">
        <v>26</v>
      </c>
      <c r="T235" s="3" t="s">
        <v>26</v>
      </c>
      <c r="U235" s="3" t="s">
        <v>26</v>
      </c>
      <c r="V235" s="3" t="s">
        <v>26</v>
      </c>
      <c r="W235" s="3" t="s">
        <v>26</v>
      </c>
      <c r="X235" s="3" t="s">
        <v>26</v>
      </c>
      <c r="Y235" s="3" t="s">
        <v>26</v>
      </c>
      <c r="Z235" s="39" t="s">
        <v>26</v>
      </c>
      <c r="AA235" s="3" t="s">
        <v>26</v>
      </c>
      <c r="AB235" s="40" t="s">
        <v>26</v>
      </c>
      <c r="AC235" s="3" t="s">
        <v>26</v>
      </c>
      <c r="AD235" s="3" t="s">
        <v>26</v>
      </c>
      <c r="AE235" s="3" t="s">
        <v>26</v>
      </c>
      <c r="AF235" s="3" t="s">
        <v>26</v>
      </c>
      <c r="AG235" s="3" t="s">
        <v>26</v>
      </c>
      <c r="AH235" s="3" t="s">
        <v>26</v>
      </c>
      <c r="AI235" s="3" t="s">
        <v>26</v>
      </c>
      <c r="AJ235" s="3" t="s">
        <v>26</v>
      </c>
      <c r="AK235" s="3" t="s">
        <v>26</v>
      </c>
      <c r="AL235" s="3" t="s">
        <v>26</v>
      </c>
      <c r="AM235" s="3" t="s">
        <v>26</v>
      </c>
      <c r="AN235" s="3" t="s">
        <v>26</v>
      </c>
      <c r="AO235" s="3" t="s">
        <v>26</v>
      </c>
      <c r="AP235" s="3" t="s">
        <v>26</v>
      </c>
      <c r="AQ235" s="3" t="s">
        <v>26</v>
      </c>
      <c r="AR235" s="3" t="s">
        <v>26</v>
      </c>
      <c r="AS235" s="3" t="s">
        <v>26</v>
      </c>
      <c r="AT235" s="3" t="s">
        <v>26</v>
      </c>
      <c r="AU235" s="3" t="s">
        <v>26</v>
      </c>
      <c r="AV235" s="3" t="s">
        <v>26</v>
      </c>
      <c r="AW235" s="3" t="s">
        <v>26</v>
      </c>
      <c r="AX235" s="3" t="s">
        <v>26</v>
      </c>
      <c r="AY235" s="3" t="s">
        <v>26</v>
      </c>
      <c r="AZ235" s="3" t="s">
        <v>26</v>
      </c>
      <c r="BA235" s="3" t="s">
        <v>26</v>
      </c>
      <c r="BB235" s="3" t="s">
        <v>26</v>
      </c>
      <c r="BC235" s="3" t="s">
        <v>26</v>
      </c>
      <c r="BD235" s="3" t="s">
        <v>26</v>
      </c>
      <c r="BE235" s="3" t="s">
        <v>26</v>
      </c>
      <c r="BF235" s="9" t="s">
        <v>26</v>
      </c>
      <c r="BG235" s="9" t="s">
        <v>26</v>
      </c>
      <c r="BI235" s="327"/>
      <c r="BJ235" s="322"/>
      <c r="BK235" s="322"/>
      <c r="BL235" s="322"/>
      <c r="BM235" s="330"/>
      <c r="BN235" s="322"/>
      <c r="BO235" s="322"/>
      <c r="BP235" s="334"/>
    </row>
    <row r="236" spans="1:68" x14ac:dyDescent="0.2">
      <c r="AJ236" s="15"/>
      <c r="AK236" s="35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</row>
    <row r="237" spans="1:68" x14ac:dyDescent="0.2">
      <c r="AJ237" s="15"/>
      <c r="AK237" s="35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</row>
    <row r="238" spans="1:68" x14ac:dyDescent="0.2">
      <c r="AJ238" s="23"/>
      <c r="AK238" s="35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</row>
    <row r="240" spans="1:68" x14ac:dyDescent="0.2">
      <c r="AM240" s="36"/>
    </row>
    <row r="241" spans="39:39" x14ac:dyDescent="0.2">
      <c r="AM241" s="36"/>
    </row>
    <row r="242" spans="39:39" ht="17.25" customHeight="1" x14ac:dyDescent="0.2"/>
  </sheetData>
  <autoFilter ref="A20:BG229"/>
  <customSheetViews>
    <customSheetView guid="{DCE12C95-912F-4059-AD29-7CEFBE2765E5}" scale="75" printArea="1" showAutoFilter="1" showRuler="0">
      <pane xSplit="6" topLeftCell="G1" activePane="topRight" state="frozen"/>
      <selection pane="topRight" activeCell="C7" sqref="C7"/>
      <rowBreaks count="2" manualBreakCount="2">
        <brk id="73" max="16383" man="1"/>
        <brk id="164" max="16383" man="1"/>
      </rowBreaks>
      <pageMargins left="0" right="0" top="0" bottom="0" header="0" footer="0"/>
      <printOptions horizontalCentered="1"/>
      <pageSetup paperSize="8" scale="62" fitToHeight="2" orientation="portrait" horizontalDpi="360" r:id="rId1"/>
      <headerFooter alignWithMargins="0">
        <oddFooter>&amp;R&amp;D</oddFooter>
      </headerFooter>
      <autoFilter ref="B1:IG1"/>
    </customSheetView>
  </customSheetViews>
  <mergeCells count="44">
    <mergeCell ref="BP106:BP109"/>
    <mergeCell ref="BO106:BO109"/>
    <mergeCell ref="BM106:BM109"/>
    <mergeCell ref="BN106:BN109"/>
    <mergeCell ref="E14:E19"/>
    <mergeCell ref="BI16:BI19"/>
    <mergeCell ref="BJ16:BJ19"/>
    <mergeCell ref="BK16:BK19"/>
    <mergeCell ref="BL16:BL19"/>
    <mergeCell ref="BO232:BO235"/>
    <mergeCell ref="BL232:BL235"/>
    <mergeCell ref="BK232:BK235"/>
    <mergeCell ref="BM232:BM235"/>
    <mergeCell ref="BP232:BP235"/>
    <mergeCell ref="BN232:BN235"/>
    <mergeCell ref="BI232:BI235"/>
    <mergeCell ref="BJ232:BJ235"/>
    <mergeCell ref="G211:K211"/>
    <mergeCell ref="D232:D235"/>
    <mergeCell ref="E232:E235"/>
    <mergeCell ref="AG212:AK212"/>
    <mergeCell ref="O212:T212"/>
    <mergeCell ref="O211:T211"/>
    <mergeCell ref="AG211:AK211"/>
    <mergeCell ref="G212:K212"/>
    <mergeCell ref="X212:AC212"/>
    <mergeCell ref="G213:K213"/>
    <mergeCell ref="AG213:AK213"/>
    <mergeCell ref="BQ75:CG75"/>
    <mergeCell ref="BQ86:CG86"/>
    <mergeCell ref="BQ168:BU168"/>
    <mergeCell ref="X213:AC213"/>
    <mergeCell ref="D4:BG4"/>
    <mergeCell ref="D10:BG10"/>
    <mergeCell ref="BL106:BL109"/>
    <mergeCell ref="G209:K209"/>
    <mergeCell ref="BI106:BI109"/>
    <mergeCell ref="BK106:BK109"/>
    <mergeCell ref="BJ106:BJ109"/>
    <mergeCell ref="BM16:BM19"/>
    <mergeCell ref="BN16:BN19"/>
    <mergeCell ref="BO16:BO19"/>
    <mergeCell ref="BP16:BP19"/>
    <mergeCell ref="D14:D19"/>
  </mergeCells>
  <phoneticPr fontId="28" type="noConversion"/>
  <conditionalFormatting sqref="G206:BD206">
    <cfRule type="cellIs" dxfId="1" priority="3" stopIfTrue="1" operator="greaterThanOrEqual">
      <formula>240</formula>
    </cfRule>
  </conditionalFormatting>
  <conditionalFormatting sqref="G205:BE205">
    <cfRule type="cellIs" dxfId="0" priority="5" stopIfTrue="1" operator="greaterThanOrEqual">
      <formula>245</formula>
    </cfRule>
  </conditionalFormatting>
  <printOptions horizontalCentered="1"/>
  <pageMargins left="0.19685039370078741" right="0.15748031496062992" top="0.23622047244094491" bottom="0.15748031496062992" header="0.11811023622047245" footer="0.15748031496062992"/>
  <pageSetup paperSize="9" scale="12" orientation="landscape" r:id="rId2"/>
  <headerFooter alignWithMargins="0"/>
  <rowBreaks count="1" manualBreakCount="1">
    <brk id="114" min="3" max="58" man="1"/>
  </rowBreak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КПУ 2025-2026</vt:lpstr>
      <vt:lpstr>'КПУ 2025-2026'!Область_печати</vt:lpstr>
    </vt:vector>
  </TitlesOfParts>
  <Company>CompU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Kravchehko</dc:creator>
  <cp:lastModifiedBy>Артем и Ольга Радченко</cp:lastModifiedBy>
  <cp:revision/>
  <cp:lastPrinted>2026-02-05T08:24:57Z</cp:lastPrinted>
  <dcterms:created xsi:type="dcterms:W3CDTF">1999-09-18T07:32:32Z</dcterms:created>
  <dcterms:modified xsi:type="dcterms:W3CDTF">2026-02-13T17:41:38Z</dcterms:modified>
</cp:coreProperties>
</file>